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eden\Documents\"/>
    </mc:Choice>
  </mc:AlternateContent>
  <bookViews>
    <workbookView xWindow="-120" yWindow="-120" windowWidth="28860" windowHeight="16155" tabRatio="788"/>
  </bookViews>
  <sheets>
    <sheet name="달력" sheetId="14" r:id="rId1"/>
  </sheets>
  <definedNames>
    <definedName name="Calendar10Month">달력!$C$127</definedName>
    <definedName name="Calendar10MonthOption">MATCH(Calendar10Month,월,0)</definedName>
    <definedName name="Calendar10Year">달력!$B$127</definedName>
    <definedName name="Calendar11Month">달력!$C$141</definedName>
    <definedName name="Calendar11MonthOption">MATCH(Calendar11Month,월,0)</definedName>
    <definedName name="Calendar11Year">달력!$B$141</definedName>
    <definedName name="Calendar12Month">달력!$C$155</definedName>
    <definedName name="Calendar12MonthOption">MATCH(Calendar12Month,월,0)</definedName>
    <definedName name="Calendar12Year">달력!$B$155</definedName>
    <definedName name="Calendar1Month">달력!$C$1</definedName>
    <definedName name="Calendar1MonthOption">MATCH(Calendar1Month,월,0)</definedName>
    <definedName name="Calendar1Year">달력!$B$1</definedName>
    <definedName name="Calendar2Month">달력!$C$15</definedName>
    <definedName name="Calendar2MonthOption">MATCH(Calendar2Month,월,0)</definedName>
    <definedName name="Calendar2Year">달력!$B$15</definedName>
    <definedName name="Calendar3Month">달력!$C$29</definedName>
    <definedName name="Calendar3MonthOption">MATCH(Calendar3Month,월,0)</definedName>
    <definedName name="Calendar3Year">달력!$B$29</definedName>
    <definedName name="Calendar4Month">달력!$C$43</definedName>
    <definedName name="Calendar4MonthOption">MATCH(Calendar4Month,월,0)</definedName>
    <definedName name="Calendar4Year">달력!$B$43</definedName>
    <definedName name="Calendar5Month">달력!$C$57</definedName>
    <definedName name="Calendar5MonthOption">MATCH(Calendar5Month,월,0)</definedName>
    <definedName name="Calendar5Year">달력!$B$57</definedName>
    <definedName name="Calendar6Month">달력!$C$71</definedName>
    <definedName name="Calendar6MonthOption">MATCH(Calendar6Month,월,0)</definedName>
    <definedName name="Calendar6Year">달력!$B$71</definedName>
    <definedName name="Calendar7Month">달력!$C$85</definedName>
    <definedName name="Calendar7MonthOption">MATCH(Calendar7Month,월,0)</definedName>
    <definedName name="Calendar7Year">달력!$B$85</definedName>
    <definedName name="Calendar8Month">달력!$C$99</definedName>
    <definedName name="Calendar8MonthOption">MATCH(Calendar8Month,월,0)</definedName>
    <definedName name="Calendar8Year">달력!$B$99</definedName>
    <definedName name="Calendar9Month">달력!$C$113</definedName>
    <definedName name="Calendar9MonthOption">MATCH(Calendar9Month,월,0)</definedName>
    <definedName name="Calendar9Year">달력!$B$113</definedName>
    <definedName name="ColumnTitleRegion1..H12.1">달력!$B$2</definedName>
    <definedName name="ColumnTitleRegion10..H54.1">달력!$B$44</definedName>
    <definedName name="ColumnTitleRegion11..C56.1">달력!$B$44</definedName>
    <definedName name="ColumnTitleRegion12..D56.1">달력!$D$55</definedName>
    <definedName name="ColumnTitleRegion13..H68.1">달력!$B$58</definedName>
    <definedName name="ColumnTitleRegion14..C70.1">달력!$B$58</definedName>
    <definedName name="ColumnTitleRegion15..D70.1">달력!$D$69</definedName>
    <definedName name="ColumnTitleRegion16..H82.1">달력!$B$72</definedName>
    <definedName name="ColumnTitleRegion17..C84.1">달력!$B$72</definedName>
    <definedName name="ColumnTitleRegion18..D84.1">달력!$D$83</definedName>
    <definedName name="ColumnTitleRegion19..H96.1">달력!$B$86</definedName>
    <definedName name="ColumnTitleRegion2..C14.1">달력!$B$2</definedName>
    <definedName name="ColumnTitleRegion20..C98.1">달력!$B$86</definedName>
    <definedName name="ColumnTitleRegion21..D98.1">달력!$D$97</definedName>
    <definedName name="ColumnTitleRegion22..H110.1">달력!$B$100</definedName>
    <definedName name="ColumnTitleRegion23..C112.1">달력!$B$100</definedName>
    <definedName name="ColumnTitleRegion24..D112.1">달력!$D$111</definedName>
    <definedName name="ColumnTitleRegion25..H124.1">달력!$B$114</definedName>
    <definedName name="ColumnTitleRegion26..C126.1">달력!$B$114</definedName>
    <definedName name="ColumnTitleRegion27..D126.1">달력!$D$125</definedName>
    <definedName name="ColumnTitleRegion28..H138.1">달력!$B$128</definedName>
    <definedName name="ColumnTitleRegion29..C140.1">달력!$B$128</definedName>
    <definedName name="ColumnTitleRegion3..D14.1">달력!$D$13</definedName>
    <definedName name="ColumnTitleRegion30..D140.1">달력!$D$139</definedName>
    <definedName name="ColumnTitleRegion31..H152.1">달력!$B$142</definedName>
    <definedName name="ColumnTitleRegion32..C154.1">달력!$B$142</definedName>
    <definedName name="ColumnTitleRegion33..D154.1">달력!$D$153</definedName>
    <definedName name="ColumnTitleRegion34..H166.1">달력!$B$156</definedName>
    <definedName name="ColumnTitleRegion35..C168.1">달력!$B$156</definedName>
    <definedName name="ColumnTitleRegion36..D168.1">달력!$D$167</definedName>
    <definedName name="ColumnTitleRegion4..H26.1">달력!$B$16</definedName>
    <definedName name="ColumnTitleRegion5..C28.1">달력!$B$16</definedName>
    <definedName name="ColumnTitleRegion6..D28.1">달력!$D$27</definedName>
    <definedName name="ColumnTitleRegion7..H40.1">달력!$B$30</definedName>
    <definedName name="ColumnTitleRegion8..C42.1">달력!$B$30</definedName>
    <definedName name="ColumnTitleRegion9..D42.1">달력!$D$41</definedName>
    <definedName name="_xlnm.Print_Area" localSheetId="0">달력!$B$1:$I$168</definedName>
    <definedName name="WeekdayOption">MATCH(WeekStart,평일,0)+10</definedName>
    <definedName name="WeekStart">달력!$B$2</definedName>
    <definedName name="WeekStartValue">IF(WeekStart="월요일",2,1)</definedName>
    <definedName name="월">{"1월","2월","3월","4월","5월","6월","7월","8월","9월","10월","11월","12월"}</definedName>
    <definedName name="일">{0,1,2,3,4,5,6}</definedName>
    <definedName name="평일">{"월요일","화요일","수요일","목요일","금요일","토요일","일요일"}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" i="14" l="1"/>
  <c r="C15" i="14" s="1"/>
  <c r="B15" i="14" l="1"/>
  <c r="C29" i="14" s="1"/>
  <c r="B3" i="14" l="1" a="1"/>
  <c r="B3" i="14" s="1"/>
  <c r="B5" i="14" a="1"/>
  <c r="H5" i="14" s="1"/>
  <c r="B7" i="14" a="1"/>
  <c r="E7" i="14" s="1"/>
  <c r="B9" i="14" a="1"/>
  <c r="G9" i="14" s="1"/>
  <c r="B11" i="14" a="1"/>
  <c r="G11" i="14" s="1"/>
  <c r="B13" i="14" a="1"/>
  <c r="B13" i="14" s="1"/>
  <c r="F5" i="14" l="1"/>
  <c r="B5" i="14"/>
  <c r="D5" i="14"/>
  <c r="C5" i="14"/>
  <c r="F11" i="14"/>
  <c r="D11" i="14"/>
  <c r="E5" i="14"/>
  <c r="G5" i="14"/>
  <c r="H3" i="14"/>
  <c r="H2" i="14" s="1"/>
  <c r="B19" i="14" a="1"/>
  <c r="C19" i="14" s="1"/>
  <c r="E9" i="14"/>
  <c r="B9" i="14"/>
  <c r="C3" i="14"/>
  <c r="C2" i="14" s="1"/>
  <c r="D3" i="14"/>
  <c r="D2" i="14" s="1"/>
  <c r="F9" i="14"/>
  <c r="F3" i="14"/>
  <c r="F2" i="14" s="1"/>
  <c r="E3" i="14"/>
  <c r="E2" i="14" s="1"/>
  <c r="C7" i="14"/>
  <c r="F7" i="14"/>
  <c r="G7" i="14"/>
  <c r="B25" i="14" a="1"/>
  <c r="B25" i="14" s="1"/>
  <c r="B17" i="14" a="1"/>
  <c r="B17" i="14" s="1"/>
  <c r="B16" i="14" s="1"/>
  <c r="B27" i="14" a="1"/>
  <c r="C27" i="14" s="1"/>
  <c r="B23" i="14" a="1"/>
  <c r="B23" i="14" s="1"/>
  <c r="B11" i="14"/>
  <c r="C9" i="14"/>
  <c r="H7" i="14"/>
  <c r="C11" i="14"/>
  <c r="C13" i="14"/>
  <c r="E11" i="14"/>
  <c r="B21" i="14" a="1"/>
  <c r="F21" i="14" s="1"/>
  <c r="H9" i="14"/>
  <c r="D9" i="14"/>
  <c r="H11" i="14"/>
  <c r="D7" i="14"/>
  <c r="B7" i="14"/>
  <c r="G3" i="14"/>
  <c r="G2" i="14" s="1"/>
  <c r="B29" i="14"/>
  <c r="C43" i="14" s="1"/>
  <c r="F19" i="14" l="1"/>
  <c r="H19" i="14"/>
  <c r="G19" i="14"/>
  <c r="B19" i="14"/>
  <c r="E19" i="14"/>
  <c r="D19" i="14"/>
  <c r="B43" i="14"/>
  <c r="C57" i="14" s="1"/>
  <c r="G17" i="14"/>
  <c r="G16" i="14" s="1"/>
  <c r="F17" i="14"/>
  <c r="F16" i="14" s="1"/>
  <c r="D17" i="14"/>
  <c r="D16" i="14" s="1"/>
  <c r="D23" i="14"/>
  <c r="B27" i="14"/>
  <c r="H17" i="14"/>
  <c r="H16" i="14" s="1"/>
  <c r="H23" i="14"/>
  <c r="C17" i="14"/>
  <c r="C16" i="14" s="1"/>
  <c r="E17" i="14"/>
  <c r="E16" i="14" s="1"/>
  <c r="B21" i="14"/>
  <c r="C23" i="14"/>
  <c r="E23" i="14"/>
  <c r="G23" i="14"/>
  <c r="E25" i="14"/>
  <c r="F25" i="14"/>
  <c r="G25" i="14"/>
  <c r="F23" i="14"/>
  <c r="H25" i="14"/>
  <c r="D25" i="14"/>
  <c r="C25" i="14"/>
  <c r="C21" i="14"/>
  <c r="D21" i="14"/>
  <c r="E21" i="14"/>
  <c r="B35" i="14" a="1"/>
  <c r="B35" i="14" s="1"/>
  <c r="B41" i="14" a="1"/>
  <c r="C41" i="14" s="1"/>
  <c r="B37" i="14" a="1"/>
  <c r="H37" i="14" s="1"/>
  <c r="B33" i="14" a="1"/>
  <c r="D33" i="14" s="1"/>
  <c r="B31" i="14" a="1"/>
  <c r="G31" i="14" s="1"/>
  <c r="G30" i="14" s="1"/>
  <c r="B39" i="14" a="1"/>
  <c r="H39" i="14" s="1"/>
  <c r="G21" i="14"/>
  <c r="H21" i="14"/>
  <c r="B55" i="14" l="1" a="1"/>
  <c r="C55" i="14" s="1"/>
  <c r="G35" i="14"/>
  <c r="C35" i="14"/>
  <c r="E39" i="14"/>
  <c r="B41" i="14"/>
  <c r="D39" i="14"/>
  <c r="F35" i="14"/>
  <c r="B39" i="14"/>
  <c r="E35" i="14"/>
  <c r="H33" i="14"/>
  <c r="B33" i="14"/>
  <c r="B37" i="14"/>
  <c r="F37" i="14"/>
  <c r="B31" i="14"/>
  <c r="B30" i="14" s="1"/>
  <c r="F31" i="14"/>
  <c r="F30" i="14" s="1"/>
  <c r="E31" i="14"/>
  <c r="E30" i="14" s="1"/>
  <c r="C31" i="14"/>
  <c r="C30" i="14" s="1"/>
  <c r="H35" i="14"/>
  <c r="E33" i="14"/>
  <c r="B53" i="14" a="1"/>
  <c r="E53" i="14" s="1"/>
  <c r="B57" i="14"/>
  <c r="C71" i="14" s="1"/>
  <c r="D35" i="14"/>
  <c r="D31" i="14"/>
  <c r="D30" i="14" s="1"/>
  <c r="D37" i="14"/>
  <c r="C37" i="14"/>
  <c r="E37" i="14"/>
  <c r="G37" i="14"/>
  <c r="B51" i="14" a="1"/>
  <c r="D51" i="14" s="1"/>
  <c r="B45" i="14" a="1"/>
  <c r="G45" i="14" s="1"/>
  <c r="G44" i="14" s="1"/>
  <c r="G33" i="14"/>
  <c r="C33" i="14"/>
  <c r="H31" i="14"/>
  <c r="H30" i="14" s="1"/>
  <c r="F33" i="14"/>
  <c r="C39" i="14"/>
  <c r="F39" i="14"/>
  <c r="G39" i="14"/>
  <c r="B49" i="14" a="1"/>
  <c r="H49" i="14" s="1"/>
  <c r="B47" i="14" a="1"/>
  <c r="B47" i="14" s="1"/>
  <c r="B55" i="14" l="1"/>
  <c r="H53" i="14"/>
  <c r="E51" i="14"/>
  <c r="C45" i="14"/>
  <c r="C44" i="14" s="1"/>
  <c r="G47" i="14"/>
  <c r="F47" i="14"/>
  <c r="H47" i="14"/>
  <c r="G49" i="14"/>
  <c r="D47" i="14"/>
  <c r="B71" i="14"/>
  <c r="C85" i="14" s="1"/>
  <c r="B49" i="14"/>
  <c r="B45" i="14"/>
  <c r="B44" i="14" s="1"/>
  <c r="F45" i="14"/>
  <c r="F44" i="14" s="1"/>
  <c r="C49" i="14"/>
  <c r="D49" i="14"/>
  <c r="H51" i="14"/>
  <c r="H45" i="14"/>
  <c r="H44" i="14" s="1"/>
  <c r="E45" i="14"/>
  <c r="E44" i="14" s="1"/>
  <c r="E47" i="14"/>
  <c r="F49" i="14"/>
  <c r="D45" i="14"/>
  <c r="D44" i="14" s="1"/>
  <c r="E49" i="14"/>
  <c r="C51" i="14"/>
  <c r="G51" i="14"/>
  <c r="B51" i="14"/>
  <c r="F53" i="14"/>
  <c r="B53" i="14"/>
  <c r="C53" i="14"/>
  <c r="F51" i="14"/>
  <c r="D53" i="14"/>
  <c r="G53" i="14"/>
  <c r="C47" i="14"/>
  <c r="B63" i="14" a="1"/>
  <c r="E63" i="14" s="1"/>
  <c r="B69" i="14" a="1"/>
  <c r="C69" i="14" s="1"/>
  <c r="B65" i="14" a="1"/>
  <c r="E65" i="14" s="1"/>
  <c r="B61" i="14" a="1"/>
  <c r="E61" i="14" s="1"/>
  <c r="B67" i="14" a="1"/>
  <c r="F67" i="14" s="1"/>
  <c r="B59" i="14" a="1"/>
  <c r="B59" i="14" s="1"/>
  <c r="B58" i="14" s="1"/>
  <c r="B75" i="14" l="1" a="1"/>
  <c r="B75" i="14" s="1"/>
  <c r="B83" i="14" a="1"/>
  <c r="B81" i="14" a="1"/>
  <c r="E81" i="14" s="1"/>
  <c r="B67" i="14"/>
  <c r="D63" i="14"/>
  <c r="C61" i="14"/>
  <c r="H61" i="14"/>
  <c r="B61" i="14"/>
  <c r="F63" i="14"/>
  <c r="B73" i="14" a="1"/>
  <c r="B79" i="14" a="1"/>
  <c r="D79" i="14" s="1"/>
  <c r="G61" i="14"/>
  <c r="B85" i="14"/>
  <c r="C99" i="14" s="1"/>
  <c r="F61" i="14"/>
  <c r="D61" i="14"/>
  <c r="B77" i="14" a="1"/>
  <c r="C77" i="14" s="1"/>
  <c r="H63" i="14"/>
  <c r="B69" i="14"/>
  <c r="D65" i="14"/>
  <c r="H59" i="14"/>
  <c r="H58" i="14" s="1"/>
  <c r="G67" i="14"/>
  <c r="D67" i="14"/>
  <c r="C63" i="14"/>
  <c r="G63" i="14"/>
  <c r="B63" i="14"/>
  <c r="G65" i="14"/>
  <c r="B65" i="14"/>
  <c r="C65" i="14"/>
  <c r="F59" i="14"/>
  <c r="F58" i="14" s="1"/>
  <c r="E59" i="14"/>
  <c r="E58" i="14" s="1"/>
  <c r="C59" i="14"/>
  <c r="C58" i="14" s="1"/>
  <c r="H67" i="14"/>
  <c r="G59" i="14"/>
  <c r="G58" i="14" s="1"/>
  <c r="H65" i="14"/>
  <c r="C67" i="14"/>
  <c r="F65" i="14"/>
  <c r="D59" i="14"/>
  <c r="D58" i="14" s="1"/>
  <c r="E67" i="14"/>
  <c r="C75" i="14" l="1"/>
  <c r="E75" i="14"/>
  <c r="D75" i="14"/>
  <c r="H75" i="14"/>
  <c r="F75" i="14"/>
  <c r="B97" i="14" a="1"/>
  <c r="C97" i="14" s="1"/>
  <c r="G75" i="14"/>
  <c r="C81" i="14"/>
  <c r="B81" i="14"/>
  <c r="F81" i="14"/>
  <c r="B91" i="14" a="1"/>
  <c r="D91" i="14" s="1"/>
  <c r="G79" i="14"/>
  <c r="C79" i="14"/>
  <c r="H81" i="14"/>
  <c r="B93" i="14" a="1"/>
  <c r="H93" i="14" s="1"/>
  <c r="G81" i="14"/>
  <c r="D81" i="14"/>
  <c r="B83" i="14"/>
  <c r="C83" i="14"/>
  <c r="C73" i="14"/>
  <c r="C72" i="14" s="1"/>
  <c r="B73" i="14"/>
  <c r="B72" i="14" s="1"/>
  <c r="B89" i="14" a="1"/>
  <c r="B87" i="14" a="1"/>
  <c r="E73" i="14"/>
  <c r="E72" i="14" s="1"/>
  <c r="B99" i="14"/>
  <c r="C113" i="14" s="1"/>
  <c r="B95" i="14" a="1"/>
  <c r="H95" i="14" s="1"/>
  <c r="H73" i="14"/>
  <c r="H72" i="14" s="1"/>
  <c r="F73" i="14"/>
  <c r="F72" i="14" s="1"/>
  <c r="G73" i="14"/>
  <c r="G72" i="14" s="1"/>
  <c r="D73" i="14"/>
  <c r="D72" i="14" s="1"/>
  <c r="E77" i="14"/>
  <c r="H77" i="14"/>
  <c r="F77" i="14"/>
  <c r="G77" i="14"/>
  <c r="D77" i="14"/>
  <c r="B77" i="14"/>
  <c r="B79" i="14"/>
  <c r="F79" i="14"/>
  <c r="H79" i="14"/>
  <c r="E79" i="14"/>
  <c r="B91" i="14" l="1"/>
  <c r="B97" i="14"/>
  <c r="B101" i="14" a="1"/>
  <c r="H101" i="14" s="1"/>
  <c r="H100" i="14" s="1"/>
  <c r="F91" i="14"/>
  <c r="B111" i="14" a="1"/>
  <c r="B111" i="14" s="1"/>
  <c r="G91" i="14"/>
  <c r="B105" i="14" a="1"/>
  <c r="E105" i="14" s="1"/>
  <c r="B103" i="14" a="1"/>
  <c r="B103" i="14" s="1"/>
  <c r="D93" i="14"/>
  <c r="C91" i="14"/>
  <c r="E91" i="14"/>
  <c r="H91" i="14"/>
  <c r="F93" i="14"/>
  <c r="G93" i="14"/>
  <c r="C93" i="14"/>
  <c r="B95" i="14"/>
  <c r="D95" i="14"/>
  <c r="F95" i="14"/>
  <c r="C95" i="14"/>
  <c r="B113" i="14"/>
  <c r="C127" i="14" s="1"/>
  <c r="B109" i="14" a="1"/>
  <c r="E109" i="14" s="1"/>
  <c r="B107" i="14" a="1"/>
  <c r="B107" i="14" s="1"/>
  <c r="B93" i="14"/>
  <c r="E93" i="14"/>
  <c r="E89" i="14"/>
  <c r="G89" i="14"/>
  <c r="F89" i="14"/>
  <c r="B89" i="14"/>
  <c r="H89" i="14"/>
  <c r="D89" i="14"/>
  <c r="C89" i="14"/>
  <c r="G87" i="14"/>
  <c r="G86" i="14" s="1"/>
  <c r="E87" i="14"/>
  <c r="E86" i="14" s="1"/>
  <c r="C87" i="14"/>
  <c r="C86" i="14" s="1"/>
  <c r="B87" i="14"/>
  <c r="B86" i="14" s="1"/>
  <c r="H87" i="14"/>
  <c r="H86" i="14" s="1"/>
  <c r="D87" i="14"/>
  <c r="D86" i="14" s="1"/>
  <c r="F87" i="14"/>
  <c r="F86" i="14" s="1"/>
  <c r="E95" i="14"/>
  <c r="G95" i="14"/>
  <c r="D101" i="14" l="1"/>
  <c r="D100" i="14" s="1"/>
  <c r="C101" i="14"/>
  <c r="C100" i="14" s="1"/>
  <c r="C111" i="14"/>
  <c r="D103" i="14"/>
  <c r="G101" i="14"/>
  <c r="G100" i="14" s="1"/>
  <c r="B119" i="14" a="1"/>
  <c r="C119" i="14" s="1"/>
  <c r="F101" i="14"/>
  <c r="F100" i="14" s="1"/>
  <c r="E101" i="14"/>
  <c r="E100" i="14" s="1"/>
  <c r="C103" i="14"/>
  <c r="B101" i="14"/>
  <c r="B100" i="14" s="1"/>
  <c r="B115" i="14" a="1"/>
  <c r="F115" i="14" s="1"/>
  <c r="F114" i="14" s="1"/>
  <c r="C105" i="14"/>
  <c r="B123" i="14" a="1"/>
  <c r="G123" i="14" s="1"/>
  <c r="B105" i="14"/>
  <c r="G105" i="14"/>
  <c r="H105" i="14"/>
  <c r="H103" i="14"/>
  <c r="E103" i="14"/>
  <c r="G103" i="14"/>
  <c r="F103" i="14"/>
  <c r="B121" i="14" a="1"/>
  <c r="E121" i="14" s="1"/>
  <c r="D105" i="14"/>
  <c r="F105" i="14"/>
  <c r="B125" i="14" a="1"/>
  <c r="B125" i="14" s="1"/>
  <c r="B127" i="14"/>
  <c r="C141" i="14" s="1"/>
  <c r="C107" i="14"/>
  <c r="D107" i="14"/>
  <c r="B117" i="14" a="1"/>
  <c r="F117" i="14" s="1"/>
  <c r="G107" i="14"/>
  <c r="H107" i="14"/>
  <c r="H109" i="14"/>
  <c r="G109" i="14"/>
  <c r="B109" i="14"/>
  <c r="E107" i="14"/>
  <c r="D109" i="14"/>
  <c r="F109" i="14"/>
  <c r="F107" i="14"/>
  <c r="C109" i="14"/>
  <c r="H119" i="14" l="1"/>
  <c r="E119" i="14"/>
  <c r="D119" i="14"/>
  <c r="G119" i="14"/>
  <c r="B119" i="14"/>
  <c r="F119" i="14"/>
  <c r="H115" i="14"/>
  <c r="H114" i="14" s="1"/>
  <c r="B133" i="14" a="1"/>
  <c r="D133" i="14" s="1"/>
  <c r="H123" i="14"/>
  <c r="C123" i="14"/>
  <c r="C115" i="14"/>
  <c r="C114" i="14" s="1"/>
  <c r="B121" i="14"/>
  <c r="E115" i="14"/>
  <c r="E114" i="14" s="1"/>
  <c r="B115" i="14"/>
  <c r="B114" i="14" s="1"/>
  <c r="D123" i="14"/>
  <c r="B129" i="14" a="1"/>
  <c r="F129" i="14" s="1"/>
  <c r="F128" i="14" s="1"/>
  <c r="B137" i="14" a="1"/>
  <c r="F137" i="14" s="1"/>
  <c r="B139" i="14" a="1"/>
  <c r="B139" i="14" s="1"/>
  <c r="B123" i="14"/>
  <c r="E123" i="14"/>
  <c r="D115" i="14"/>
  <c r="D114" i="14" s="1"/>
  <c r="G115" i="14"/>
  <c r="G114" i="14" s="1"/>
  <c r="H117" i="14"/>
  <c r="B135" i="14" a="1"/>
  <c r="C135" i="14" s="1"/>
  <c r="E117" i="14"/>
  <c r="B141" i="14"/>
  <c r="C155" i="14" s="1"/>
  <c r="G121" i="14"/>
  <c r="D121" i="14"/>
  <c r="H121" i="14"/>
  <c r="F123" i="14"/>
  <c r="F121" i="14"/>
  <c r="C125" i="14"/>
  <c r="B131" i="14" a="1"/>
  <c r="G131" i="14" s="1"/>
  <c r="D117" i="14"/>
  <c r="C121" i="14"/>
  <c r="G117" i="14"/>
  <c r="C117" i="14"/>
  <c r="B117" i="14"/>
  <c r="B133" i="14" l="1"/>
  <c r="C133" i="14"/>
  <c r="H133" i="14"/>
  <c r="E133" i="14"/>
  <c r="F133" i="14"/>
  <c r="G133" i="14"/>
  <c r="D129" i="14"/>
  <c r="D128" i="14" s="1"/>
  <c r="C129" i="14"/>
  <c r="C128" i="14" s="1"/>
  <c r="H129" i="14"/>
  <c r="H128" i="14" s="1"/>
  <c r="E129" i="14"/>
  <c r="E128" i="14" s="1"/>
  <c r="H135" i="14"/>
  <c r="G135" i="14"/>
  <c r="G137" i="14"/>
  <c r="E137" i="14"/>
  <c r="B153" i="14" a="1"/>
  <c r="B153" i="14" s="1"/>
  <c r="B145" i="14" a="1"/>
  <c r="F145" i="14" s="1"/>
  <c r="B137" i="14"/>
  <c r="G129" i="14"/>
  <c r="G128" i="14" s="1"/>
  <c r="H137" i="14"/>
  <c r="B129" i="14"/>
  <c r="B128" i="14" s="1"/>
  <c r="B147" i="14" a="1"/>
  <c r="B147" i="14" s="1"/>
  <c r="C139" i="14"/>
  <c r="B149" i="14" a="1"/>
  <c r="B149" i="14" s="1"/>
  <c r="D137" i="14"/>
  <c r="C137" i="14"/>
  <c r="B155" i="14"/>
  <c r="B151" i="14" a="1"/>
  <c r="F151" i="14" s="1"/>
  <c r="B135" i="14"/>
  <c r="E135" i="14"/>
  <c r="B131" i="14"/>
  <c r="B143" i="14" a="1"/>
  <c r="B143" i="14" s="1"/>
  <c r="B142" i="14" s="1"/>
  <c r="E131" i="14"/>
  <c r="F135" i="14"/>
  <c r="D135" i="14"/>
  <c r="H131" i="14"/>
  <c r="F131" i="14"/>
  <c r="D131" i="14"/>
  <c r="C131" i="14"/>
  <c r="H145" i="14" l="1"/>
  <c r="B165" i="14" a="1"/>
  <c r="C165" i="14" s="1"/>
  <c r="C153" i="14"/>
  <c r="D145" i="14"/>
  <c r="E145" i="14"/>
  <c r="B145" i="14"/>
  <c r="G145" i="14"/>
  <c r="C145" i="14"/>
  <c r="D147" i="14"/>
  <c r="G147" i="14"/>
  <c r="H147" i="14"/>
  <c r="C147" i="14"/>
  <c r="E147" i="14"/>
  <c r="F147" i="14"/>
  <c r="B157" i="14" a="1"/>
  <c r="D157" i="14" s="1"/>
  <c r="D156" i="14" s="1"/>
  <c r="B161" i="14" a="1"/>
  <c r="B161" i="14" s="1"/>
  <c r="D143" i="14"/>
  <c r="D142" i="14" s="1"/>
  <c r="F149" i="14"/>
  <c r="B159" i="14" a="1"/>
  <c r="G159" i="14" s="1"/>
  <c r="G151" i="14"/>
  <c r="B163" i="14" a="1"/>
  <c r="F163" i="14" s="1"/>
  <c r="E143" i="14"/>
  <c r="E142" i="14" s="1"/>
  <c r="G149" i="14"/>
  <c r="D151" i="14"/>
  <c r="E149" i="14"/>
  <c r="H149" i="14"/>
  <c r="H151" i="14"/>
  <c r="B167" i="14" a="1"/>
  <c r="C167" i="14" s="1"/>
  <c r="H143" i="14"/>
  <c r="H142" i="14" s="1"/>
  <c r="F143" i="14"/>
  <c r="F142" i="14" s="1"/>
  <c r="C149" i="14"/>
  <c r="D149" i="14"/>
  <c r="C151" i="14"/>
  <c r="B151" i="14"/>
  <c r="C143" i="14"/>
  <c r="C142" i="14" s="1"/>
  <c r="G143" i="14"/>
  <c r="G142" i="14" s="1"/>
  <c r="E151" i="14"/>
  <c r="E165" i="14" l="1"/>
  <c r="G165" i="14"/>
  <c r="F165" i="14"/>
  <c r="B165" i="14"/>
  <c r="D165" i="14"/>
  <c r="H165" i="14"/>
  <c r="C163" i="14"/>
  <c r="C157" i="14"/>
  <c r="C156" i="14" s="1"/>
  <c r="G157" i="14"/>
  <c r="G156" i="14" s="1"/>
  <c r="H157" i="14"/>
  <c r="H156" i="14" s="1"/>
  <c r="B157" i="14"/>
  <c r="B156" i="14" s="1"/>
  <c r="H163" i="14"/>
  <c r="E157" i="14"/>
  <c r="E156" i="14" s="1"/>
  <c r="F157" i="14"/>
  <c r="F156" i="14" s="1"/>
  <c r="B163" i="14"/>
  <c r="D161" i="14"/>
  <c r="H161" i="14"/>
  <c r="E161" i="14"/>
  <c r="F161" i="14"/>
  <c r="C161" i="14"/>
  <c r="G161" i="14"/>
  <c r="C159" i="14"/>
  <c r="H159" i="14"/>
  <c r="E159" i="14"/>
  <c r="B159" i="14"/>
  <c r="F159" i="14"/>
  <c r="D159" i="14"/>
  <c r="B167" i="14"/>
  <c r="D163" i="14"/>
  <c r="G163" i="14"/>
  <c r="E163" i="14"/>
</calcChain>
</file>

<file path=xl/sharedStrings.xml><?xml version="1.0" encoding="utf-8"?>
<sst xmlns="http://schemas.openxmlformats.org/spreadsheetml/2006/main" count="14" uniqueCount="3">
  <si>
    <t>월요일</t>
  </si>
  <si>
    <t>메모:</t>
  </si>
  <si>
    <t>1월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</si>
</sst>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4" formatCode="_-&quot;₩&quot;* #,##0.00_-;\-&quot;₩&quot;* #,##0.00_-;_-&quot;₩&quot;* &quot;-&quot;??_-;_-@_-"/>
    <numFmt numFmtId="176" formatCode="_(* #,##0_);_(* \(#,##0\);_(* &quot;-&quot;_);_(@_)"/>
    <numFmt numFmtId="177" formatCode="_(* #,##0.00_);_(* \(#,##0.00\);_(* &quot;-&quot;??_);_(@_)"/>
    <numFmt numFmtId="178" formatCode="dd"/>
  </numFmts>
  <fonts count="27">
    <font>
      <sz val="11"/>
      <name val="Malgun Gothic"/>
      <family val="2"/>
    </font>
    <font>
      <sz val="8"/>
      <name val="Arial"/>
      <family val="2"/>
    </font>
    <font>
      <sz val="11"/>
      <color theme="1"/>
      <name val="Malgun Gothic"/>
      <family val="2"/>
    </font>
    <font>
      <sz val="11"/>
      <color indexed="63"/>
      <name val="Malgun Gothic"/>
      <family val="2"/>
    </font>
    <font>
      <sz val="11"/>
      <name val="Malgun Gothic"/>
      <family val="2"/>
    </font>
    <font>
      <sz val="16"/>
      <color theme="1"/>
      <name val="Malgun Gothic"/>
      <family val="2"/>
    </font>
    <font>
      <sz val="11"/>
      <color rgb="FF006100"/>
      <name val="Malgun Gothic"/>
      <family val="2"/>
    </font>
    <font>
      <sz val="11"/>
      <color rgb="FF9C0006"/>
      <name val="Malgun Gothic"/>
      <family val="2"/>
    </font>
    <font>
      <b/>
      <sz val="28"/>
      <color theme="0"/>
      <name val="Malgun Gothic"/>
      <family val="2"/>
    </font>
    <font>
      <sz val="36"/>
      <color theme="4" tint="-0.24994659260841701"/>
      <name val="Malgun Gothic"/>
      <family val="2"/>
    </font>
    <font>
      <b/>
      <sz val="11"/>
      <color theme="0"/>
      <name val="Malgun Gothic"/>
      <family val="2"/>
    </font>
    <font>
      <b/>
      <sz val="11"/>
      <color theme="3"/>
      <name val="Malgun Gothic"/>
      <family val="2"/>
    </font>
    <font>
      <b/>
      <sz val="11"/>
      <color theme="1"/>
      <name val="Malgun Gothic"/>
      <family val="2"/>
    </font>
    <font>
      <sz val="11"/>
      <color theme="0"/>
      <name val="Malgun Gothic"/>
      <family val="2"/>
    </font>
    <font>
      <b/>
      <sz val="14"/>
      <color theme="0"/>
      <name val="Malgun Gothic"/>
      <family val="2"/>
    </font>
    <font>
      <i/>
      <sz val="11"/>
      <color theme="3" tint="-0.24994659260841701"/>
      <name val="Malgun Gothic"/>
      <family val="2"/>
    </font>
    <font>
      <sz val="11"/>
      <color rgb="FFFF0000"/>
      <name val="Malgun Gothic"/>
      <family val="2"/>
    </font>
    <font>
      <b/>
      <sz val="11"/>
      <color rgb="FFFA7D00"/>
      <name val="Malgun Gothic"/>
      <family val="2"/>
    </font>
    <font>
      <sz val="11"/>
      <color rgb="FF3F3F76"/>
      <name val="Malgun Gothic"/>
      <family val="2"/>
    </font>
    <font>
      <b/>
      <sz val="11"/>
      <color rgb="FF3F3F3F"/>
      <name val="Malgun Gothic"/>
      <family val="2"/>
    </font>
    <font>
      <sz val="11"/>
      <color rgb="FF9C5700"/>
      <name val="Malgun Gothic"/>
      <family val="2"/>
    </font>
    <font>
      <sz val="11"/>
      <color rgb="FFFA7D00"/>
      <name val="Malgun Gothic"/>
      <family val="2"/>
    </font>
    <font>
      <sz val="11"/>
      <name val="Malgun Gothic"/>
      <family val="3"/>
      <charset val="129"/>
    </font>
    <font>
      <sz val="10"/>
      <name val="Malgun Gothic"/>
      <family val="3"/>
      <charset val="129"/>
    </font>
    <font>
      <b/>
      <sz val="11"/>
      <color theme="0"/>
      <name val="Malgun Gothic"/>
      <family val="3"/>
      <charset val="129"/>
    </font>
    <font>
      <sz val="16"/>
      <color theme="1"/>
      <name val="Malgun Gothic"/>
      <family val="3"/>
      <charset val="129"/>
    </font>
    <font>
      <sz val="11"/>
      <color theme="1"/>
      <name val="Malgun Gothic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 applyFill="0" applyBorder="0" applyProtection="0"/>
    <xf numFmtId="0" fontId="3" fillId="3" borderId="0" applyNumberFormat="0" applyBorder="0" applyAlignment="0" applyProtection="0"/>
    <xf numFmtId="0" fontId="9" fillId="0" borderId="0" applyNumberFormat="0" applyFill="0" applyProtection="0">
      <alignment horizontal="left" indent="3"/>
    </xf>
    <xf numFmtId="0" fontId="10" fillId="4" borderId="1" applyNumberFormat="0" applyAlignment="0" applyProtection="0"/>
    <xf numFmtId="0" fontId="14" fillId="5" borderId="2" applyNumberFormat="0" applyProtection="0">
      <alignment vertical="center"/>
    </xf>
    <xf numFmtId="178" fontId="5" fillId="0" borderId="9" applyFill="0" applyProtection="0">
      <alignment horizontal="left" vertical="center" wrapText="1" indent="1"/>
    </xf>
    <xf numFmtId="0" fontId="2" fillId="0" borderId="6" applyFill="0" applyProtection="0">
      <alignment horizontal="left" vertical="top" wrapText="1" indent="1"/>
    </xf>
    <xf numFmtId="0" fontId="4" fillId="0" borderId="8" applyFill="0" applyProtection="0">
      <alignment horizontal="left" vertical="center" wrapText="1" indent="1"/>
    </xf>
    <xf numFmtId="0" fontId="8" fillId="6" borderId="0" applyNumberFormat="0" applyBorder="0" applyProtection="0">
      <alignment horizontal="center"/>
    </xf>
    <xf numFmtId="0" fontId="10" fillId="7" borderId="3" applyNumberFormat="0" applyProtection="0">
      <alignment horizontal="left" vertical="center" indent="1"/>
    </xf>
    <xf numFmtId="0" fontId="10" fillId="6" borderId="3" applyNumberFormat="0" applyProtection="0">
      <alignment horizontal="left" indent="1"/>
    </xf>
    <xf numFmtId="0" fontId="11" fillId="0" borderId="0" applyNumberFormat="0" applyFill="0" applyBorder="0" applyAlignment="0" applyProtection="0"/>
    <xf numFmtId="0" fontId="4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2" fillId="0" borderId="11" applyNumberFormat="0" applyFill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20" fillId="11" borderId="0" applyNumberFormat="0" applyBorder="0" applyAlignment="0" applyProtection="0"/>
    <xf numFmtId="0" fontId="18" fillId="12" borderId="13" applyNumberFormat="0" applyAlignment="0" applyProtection="0"/>
    <xf numFmtId="0" fontId="19" fillId="13" borderId="14" applyNumberFormat="0" applyAlignment="0" applyProtection="0"/>
    <xf numFmtId="0" fontId="17" fillId="13" borderId="13" applyNumberFormat="0" applyAlignment="0" applyProtection="0"/>
    <xf numFmtId="0" fontId="21" fillId="0" borderId="15" applyNumberFormat="0" applyFill="0" applyAlignment="0" applyProtection="0"/>
    <xf numFmtId="0" fontId="10" fillId="14" borderId="16" applyNumberFormat="0" applyAlignment="0" applyProtection="0"/>
    <xf numFmtId="0" fontId="16" fillId="0" borderId="0" applyNumberFormat="0" applyFill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3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</cellStyleXfs>
  <cellXfs count="19">
    <xf numFmtId="0" fontId="0" fillId="0" borderId="0" xfId="0"/>
    <xf numFmtId="0" fontId="0" fillId="2" borderId="0" xfId="0" applyFont="1" applyFill="1"/>
    <xf numFmtId="0" fontId="8" fillId="6" borderId="0" xfId="8" applyFont="1">
      <alignment horizontal="center"/>
    </xf>
    <xf numFmtId="0" fontId="22" fillId="0" borderId="0" xfId="0" applyFont="1"/>
    <xf numFmtId="0" fontId="23" fillId="0" borderId="0" xfId="0" applyFont="1"/>
    <xf numFmtId="0" fontId="24" fillId="7" borderId="3" xfId="9" applyFont="1" applyAlignment="1">
      <alignment horizontal="left" vertical="center" indent="1"/>
    </xf>
    <xf numFmtId="0" fontId="24" fillId="6" borderId="3" xfId="10" applyFont="1" applyAlignment="1">
      <alignment horizontal="left" vertical="center" indent="1"/>
    </xf>
    <xf numFmtId="0" fontId="26" fillId="0" borderId="6" xfId="6" applyNumberFormat="1" applyFont="1" applyFill="1">
      <alignment horizontal="left" vertical="top" wrapText="1" indent="1"/>
    </xf>
    <xf numFmtId="0" fontId="26" fillId="0" borderId="5" xfId="6" applyNumberFormat="1" applyFont="1" applyFill="1" applyBorder="1">
      <alignment horizontal="left" vertical="top" wrapText="1" indent="1"/>
    </xf>
    <xf numFmtId="0" fontId="26" fillId="0" borderId="12" xfId="6" applyNumberFormat="1" applyFont="1" applyFill="1" applyBorder="1">
      <alignment horizontal="left" vertical="top" wrapText="1" indent="1"/>
    </xf>
    <xf numFmtId="0" fontId="22" fillId="2" borderId="0" xfId="0" applyFont="1" applyFill="1" applyBorder="1"/>
    <xf numFmtId="0" fontId="26" fillId="0" borderId="7" xfId="6" applyNumberFormat="1" applyFont="1" applyFill="1" applyBorder="1">
      <alignment horizontal="left" vertical="top" wrapText="1" indent="1"/>
    </xf>
    <xf numFmtId="178" fontId="25" fillId="0" borderId="9" xfId="5" applyNumberFormat="1" applyFont="1" applyFill="1">
      <alignment horizontal="left" vertical="center" wrapText="1" indent="1"/>
    </xf>
    <xf numFmtId="178" fontId="25" fillId="0" borderId="4" xfId="5" applyNumberFormat="1" applyFont="1" applyFill="1" applyBorder="1">
      <alignment horizontal="left" vertical="center" wrapText="1" indent="1"/>
    </xf>
    <xf numFmtId="0" fontId="9" fillId="0" borderId="0" xfId="2" applyFont="1">
      <alignment horizontal="left" indent="3"/>
    </xf>
    <xf numFmtId="0" fontId="22" fillId="0" borderId="8" xfId="7" applyFont="1" applyBorder="1">
      <alignment horizontal="left" vertical="center" wrapText="1" indent="1"/>
    </xf>
    <xf numFmtId="0" fontId="22" fillId="0" borderId="8" xfId="7" applyNumberFormat="1" applyFont="1">
      <alignment horizontal="left" vertical="center" wrapText="1" indent="1"/>
    </xf>
    <xf numFmtId="0" fontId="26" fillId="0" borderId="0" xfId="12" applyFont="1" applyFill="1" applyBorder="1" applyAlignment="1">
      <alignment horizontal="left" vertical="top" wrapText="1" indent="1"/>
    </xf>
    <xf numFmtId="0" fontId="22" fillId="0" borderId="8" xfId="7" applyFont="1">
      <alignment horizontal="left" vertical="center" wrapText="1" indent="1"/>
    </xf>
  </cellXfs>
  <cellStyles count="50">
    <cellStyle name="20% - 강조색1" xfId="29" builtinId="30" customBuiltin="1"/>
    <cellStyle name="20% - 강조색2" xfId="32" builtinId="34" customBuiltin="1"/>
    <cellStyle name="20% - 강조색3" xfId="36" builtinId="38" customBuiltin="1"/>
    <cellStyle name="20% - 강조색4" xfId="40" builtinId="42" customBuiltin="1"/>
    <cellStyle name="20% - 강조색5" xfId="43" builtinId="46" customBuiltin="1"/>
    <cellStyle name="20% - 강조색6" xfId="47" builtinId="50" customBuiltin="1"/>
    <cellStyle name="40% - 강조색1" xfId="1" builtinId="31" customBuiltin="1"/>
    <cellStyle name="40% - 강조색2" xfId="33" builtinId="35" customBuiltin="1"/>
    <cellStyle name="40% - 강조색3" xfId="37" builtinId="39" customBuiltin="1"/>
    <cellStyle name="40% - 강조색4" xfId="41" builtinId="43" customBuiltin="1"/>
    <cellStyle name="40% - 강조색5" xfId="44" builtinId="47" customBuiltin="1"/>
    <cellStyle name="40% - 강조색6" xfId="48" builtinId="51" customBuiltin="1"/>
    <cellStyle name="60% - 강조색1" xfId="30" builtinId="32" customBuiltin="1"/>
    <cellStyle name="60% - 강조색2" xfId="34" builtinId="36" customBuiltin="1"/>
    <cellStyle name="60% - 강조색3" xfId="38" builtinId="40" customBuiltin="1"/>
    <cellStyle name="60% - 강조색4" xfId="42" builtinId="44" customBuiltin="1"/>
    <cellStyle name="60% - 강조색5" xfId="45" builtinId="48" customBuiltin="1"/>
    <cellStyle name="60% - 강조색6" xfId="49" builtinId="52" customBuiltin="1"/>
    <cellStyle name="강조색1" xfId="3" builtinId="29" customBuiltin="1"/>
    <cellStyle name="강조색2" xfId="31" builtinId="33" customBuiltin="1"/>
    <cellStyle name="강조색3" xfId="35" builtinId="37" customBuiltin="1"/>
    <cellStyle name="강조색4" xfId="39" builtinId="41" customBuiltin="1"/>
    <cellStyle name="강조색5" xfId="4" builtinId="45" customBuiltin="1"/>
    <cellStyle name="강조색6" xfId="46" builtinId="49" customBuiltin="1"/>
    <cellStyle name="경고문" xfId="28" builtinId="11" customBuiltin="1"/>
    <cellStyle name="계산" xfId="25" builtinId="22" customBuiltin="1"/>
    <cellStyle name="나쁨" xfId="21" builtinId="27" customBuiltin="1"/>
    <cellStyle name="메모" xfId="12"/>
    <cellStyle name="메모 머리글" xfId="7"/>
    <cellStyle name="백분율" xfId="19" builtinId="5" customBuiltin="1"/>
    <cellStyle name="보통" xfId="22" builtinId="28" customBuiltin="1"/>
    <cellStyle name="설명 텍스트" xfId="13" builtinId="53" customBuiltin="1"/>
    <cellStyle name="셀 확인" xfId="27" builtinId="23" customBuiltin="1"/>
    <cellStyle name="쉼표" xfId="15" builtinId="3" customBuiltin="1"/>
    <cellStyle name="쉼표 [0]" xfId="16" builtinId="6" customBuiltin="1"/>
    <cellStyle name="연결된 셀" xfId="26" builtinId="24" customBuiltin="1"/>
    <cellStyle name="요약" xfId="14" builtinId="25" customBuiltin="1"/>
    <cellStyle name="요일 세부 내용" xfId="6"/>
    <cellStyle name="일" xfId="5"/>
    <cellStyle name="입력" xfId="23" builtinId="20" customBuiltin="1"/>
    <cellStyle name="제목" xfId="8" builtinId="15" customBuiltin="1"/>
    <cellStyle name="제목 1" xfId="2" builtinId="16" customBuiltin="1"/>
    <cellStyle name="제목 2" xfId="9" builtinId="17" customBuiltin="1"/>
    <cellStyle name="제목 3" xfId="10" builtinId="18" customBuiltin="1"/>
    <cellStyle name="제목 4" xfId="11" builtinId="19" customBuiltin="1"/>
    <cellStyle name="좋음" xfId="20" builtinId="26" customBuiltin="1"/>
    <cellStyle name="출력" xfId="24" builtinId="21" customBuiltin="1"/>
    <cellStyle name="통화" xfId="17" builtinId="4" customBuiltin="1"/>
    <cellStyle name="통화 [0]" xfId="18" builtinId="7" customBuiltin="1"/>
    <cellStyle name="표준" xfId="0" builtinId="0" customBuiltin="1"/>
  </cellStyles>
  <dxfs count="12"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 tint="-0.249977111117893"/>
    <pageSetUpPr autoPageBreaks="0" fitToPage="1"/>
  </sheetPr>
  <dimension ref="A1:H168"/>
  <sheetViews>
    <sheetView showGridLines="0" tabSelected="1" topLeftCell="A42" zoomScale="70" zoomScaleNormal="70" workbookViewId="0">
      <selection activeCell="K49" sqref="K49"/>
    </sheetView>
  </sheetViews>
  <sheetFormatPr defaultColWidth="8.75" defaultRowHeight="16.5"/>
  <cols>
    <col min="1" max="1" width="2" style="3" customWidth="1"/>
    <col min="2" max="2" width="18.25" style="3" customWidth="1"/>
    <col min="3" max="8" width="17.625" style="3" customWidth="1"/>
    <col min="9" max="9" width="2.5" style="3" customWidth="1"/>
    <col min="10" max="13" width="8.75" style="3"/>
    <col min="14" max="14" width="6.75" style="3" customWidth="1"/>
    <col min="15" max="16384" width="8.75" style="3"/>
  </cols>
  <sheetData>
    <row r="1" spans="1:8" ht="54" customHeight="1">
      <c r="A1" s="1"/>
      <c r="B1" s="2">
        <f ca="1">YEAR(TODAY())</f>
        <v>2022</v>
      </c>
      <c r="C1" s="14" t="s">
        <v>2</v>
      </c>
      <c r="D1" s="14"/>
      <c r="E1" s="14"/>
      <c r="F1" s="1"/>
      <c r="G1" s="1"/>
      <c r="H1" s="1"/>
    </row>
    <row r="2" spans="1:8" ht="17.100000000000001" customHeight="1">
      <c r="A2" s="4"/>
      <c r="B2" s="5" t="s">
        <v>0</v>
      </c>
      <c r="C2" s="6" t="str">
        <f t="shared" ref="C2:H2" ca="1" si="0">UPPER(TEXT(C3,"aaaa"))</f>
        <v>화요일</v>
      </c>
      <c r="D2" s="5" t="str">
        <f t="shared" ca="1" si="0"/>
        <v>수요일</v>
      </c>
      <c r="E2" s="6" t="str">
        <f t="shared" ca="1" si="0"/>
        <v>목요일</v>
      </c>
      <c r="F2" s="5" t="str">
        <f t="shared" ca="1" si="0"/>
        <v>금요일</v>
      </c>
      <c r="G2" s="6" t="str">
        <f t="shared" ca="1" si="0"/>
        <v>토요일</v>
      </c>
      <c r="H2" s="5" t="str">
        <f t="shared" ca="1" si="0"/>
        <v>일요일</v>
      </c>
    </row>
    <row r="3" spans="1:8" ht="16.5" customHeight="1">
      <c r="B3" s="12">
        <f t="array" aca="1" ref="B3:H3" ca="1">일+1+DATE(Calendar1Year,Calendar1MonthOption,1)-WEEKDAY(DATE(Calendar1Year,Calendar1MonthOption,1),WeekdayOption)</f>
        <v>44557</v>
      </c>
      <c r="C3" s="12">
        <f ca="1"/>
        <v>44558</v>
      </c>
      <c r="D3" s="12">
        <f ca="1"/>
        <v>44559</v>
      </c>
      <c r="E3" s="12">
        <f ca="1"/>
        <v>44560</v>
      </c>
      <c r="F3" s="12">
        <f ca="1"/>
        <v>44561</v>
      </c>
      <c r="G3" s="12">
        <f ca="1"/>
        <v>44562</v>
      </c>
      <c r="H3" s="13">
        <f ca="1"/>
        <v>44563</v>
      </c>
    </row>
    <row r="4" spans="1:8" ht="56.25" customHeight="1">
      <c r="B4" s="7"/>
      <c r="C4" s="7"/>
      <c r="D4" s="7"/>
      <c r="E4" s="7"/>
      <c r="F4" s="7"/>
      <c r="G4" s="7"/>
      <c r="H4" s="8"/>
    </row>
    <row r="5" spans="1:8" ht="16.5" customHeight="1">
      <c r="B5" s="12">
        <f t="array" aca="1" ref="B5:H5" ca="1">일+8+DATE(Calendar1Year,Calendar1MonthOption,1)-WEEKDAY(DATE(Calendar1Year,Calendar1MonthOption,1),WeekdayOption)</f>
        <v>44564</v>
      </c>
      <c r="C5" s="12">
        <f ca="1"/>
        <v>44565</v>
      </c>
      <c r="D5" s="12">
        <f ca="1"/>
        <v>44566</v>
      </c>
      <c r="E5" s="12">
        <f ca="1"/>
        <v>44567</v>
      </c>
      <c r="F5" s="12">
        <f ca="1"/>
        <v>44568</v>
      </c>
      <c r="G5" s="12">
        <f ca="1"/>
        <v>44569</v>
      </c>
      <c r="H5" s="13">
        <f ca="1"/>
        <v>44570</v>
      </c>
    </row>
    <row r="6" spans="1:8" ht="56.25" customHeight="1">
      <c r="B6" s="7"/>
      <c r="C6" s="7"/>
      <c r="D6" s="7"/>
      <c r="E6" s="7"/>
      <c r="F6" s="7"/>
      <c r="G6" s="7"/>
      <c r="H6" s="9"/>
    </row>
    <row r="7" spans="1:8" ht="16.5" customHeight="1">
      <c r="B7" s="12">
        <f t="array" aca="1" ref="B7:H7" ca="1">일+15+DATE(Calendar1Year,Calendar1MonthOption,1)-WEEKDAY(DATE(Calendar1Year,Calendar1MonthOption,1),WeekdayOption)</f>
        <v>44571</v>
      </c>
      <c r="C7" s="12">
        <f ca="1"/>
        <v>44572</v>
      </c>
      <c r="D7" s="12">
        <f ca="1"/>
        <v>44573</v>
      </c>
      <c r="E7" s="12">
        <f ca="1"/>
        <v>44574</v>
      </c>
      <c r="F7" s="12">
        <f ca="1"/>
        <v>44575</v>
      </c>
      <c r="G7" s="12">
        <f ca="1"/>
        <v>44576</v>
      </c>
      <c r="H7" s="13">
        <f ca="1"/>
        <v>44577</v>
      </c>
    </row>
    <row r="8" spans="1:8" ht="56.25" customHeight="1">
      <c r="B8" s="7"/>
      <c r="C8" s="7"/>
      <c r="D8" s="7"/>
      <c r="E8" s="7"/>
      <c r="F8" s="7"/>
      <c r="G8" s="7"/>
      <c r="H8" s="8"/>
    </row>
    <row r="9" spans="1:8" ht="16.5" customHeight="1">
      <c r="B9" s="12">
        <f t="array" aca="1" ref="B9:H9" ca="1">일+22+DATE(Calendar1Year,Calendar1MonthOption,1)-WEEKDAY(DATE(Calendar1Year,Calendar1MonthOption,1),WeekdayOption)</f>
        <v>44578</v>
      </c>
      <c r="C9" s="12">
        <f ca="1"/>
        <v>44579</v>
      </c>
      <c r="D9" s="12">
        <f ca="1"/>
        <v>44580</v>
      </c>
      <c r="E9" s="12">
        <f ca="1"/>
        <v>44581</v>
      </c>
      <c r="F9" s="12">
        <f ca="1"/>
        <v>44582</v>
      </c>
      <c r="G9" s="12">
        <f ca="1"/>
        <v>44583</v>
      </c>
      <c r="H9" s="13">
        <f ca="1"/>
        <v>44584</v>
      </c>
    </row>
    <row r="10" spans="1:8" ht="56.25" customHeight="1">
      <c r="B10" s="7"/>
      <c r="C10" s="7"/>
      <c r="D10" s="7"/>
      <c r="E10" s="7"/>
      <c r="F10" s="7"/>
      <c r="G10" s="7"/>
      <c r="H10" s="8"/>
    </row>
    <row r="11" spans="1:8" ht="16.5" customHeight="1">
      <c r="B11" s="12">
        <f t="array" aca="1" ref="B11:H11" ca="1">일+29+DATE(Calendar1Year,Calendar1MonthOption,1)-WEEKDAY(DATE(Calendar1Year,Calendar1MonthOption,1),WeekdayOption)</f>
        <v>44585</v>
      </c>
      <c r="C11" s="12">
        <f ca="1"/>
        <v>44586</v>
      </c>
      <c r="D11" s="12">
        <f ca="1"/>
        <v>44587</v>
      </c>
      <c r="E11" s="12">
        <f ca="1"/>
        <v>44588</v>
      </c>
      <c r="F11" s="12">
        <f ca="1"/>
        <v>44589</v>
      </c>
      <c r="G11" s="12">
        <f ca="1"/>
        <v>44590</v>
      </c>
      <c r="H11" s="13">
        <f ca="1"/>
        <v>44591</v>
      </c>
    </row>
    <row r="12" spans="1:8" ht="57" customHeight="1">
      <c r="B12" s="7"/>
      <c r="C12" s="7"/>
      <c r="D12" s="7"/>
      <c r="E12" s="7"/>
      <c r="F12" s="7"/>
      <c r="G12" s="7"/>
      <c r="H12" s="8"/>
    </row>
    <row r="13" spans="1:8" ht="16.5" customHeight="1">
      <c r="B13" s="12">
        <f t="array" aca="1" ref="B13:C13" ca="1">일+36+DATE(Calendar1Year,Calendar1MonthOption,1)-WEEKDAY(DATE(Calendar1Year,Calendar1MonthOption,1),WeekdayOption)</f>
        <v>44592</v>
      </c>
      <c r="C13" s="12">
        <f ca="1"/>
        <v>44593</v>
      </c>
      <c r="D13" s="16" t="s">
        <v>1</v>
      </c>
      <c r="E13" s="16"/>
      <c r="F13" s="16"/>
      <c r="G13" s="16"/>
      <c r="H13" s="16"/>
    </row>
    <row r="14" spans="1:8" ht="63.75" customHeight="1">
      <c r="B14" s="7"/>
      <c r="C14" s="7"/>
      <c r="D14" s="17"/>
      <c r="E14" s="17"/>
      <c r="F14" s="17"/>
      <c r="G14" s="17"/>
      <c r="H14" s="17"/>
    </row>
    <row r="15" spans="1:8" ht="54" customHeight="1">
      <c r="A15" s="1"/>
      <c r="B15" s="2">
        <f ca="1">YEAR(DATE(Calendar1Year,Calendar1MonthOption+1,1))</f>
        <v>2022</v>
      </c>
      <c r="C15" s="14" t="str">
        <f ca="1">TEXT(DATE(Calendar1Year,Calendar1MonthOption+1,1),"m월")</f>
        <v>2월</v>
      </c>
      <c r="D15" s="14"/>
      <c r="E15" s="14"/>
      <c r="F15" s="10"/>
      <c r="G15" s="10"/>
      <c r="H15" s="1"/>
    </row>
    <row r="16" spans="1:8" ht="17.100000000000001" customHeight="1">
      <c r="A16" s="4"/>
      <c r="B16" s="5" t="str">
        <f t="shared" ref="B16:H16" ca="1" si="1">UPPER(TEXT(B17,"aaaa"))</f>
        <v>월요일</v>
      </c>
      <c r="C16" s="6" t="str">
        <f t="shared" ca="1" si="1"/>
        <v>화요일</v>
      </c>
      <c r="D16" s="5" t="str">
        <f t="shared" ca="1" si="1"/>
        <v>수요일</v>
      </c>
      <c r="E16" s="6" t="str">
        <f t="shared" ca="1" si="1"/>
        <v>목요일</v>
      </c>
      <c r="F16" s="5" t="str">
        <f t="shared" ca="1" si="1"/>
        <v>금요일</v>
      </c>
      <c r="G16" s="6" t="str">
        <f t="shared" ca="1" si="1"/>
        <v>토요일</v>
      </c>
      <c r="H16" s="5" t="str">
        <f t="shared" ca="1" si="1"/>
        <v>일요일</v>
      </c>
    </row>
    <row r="17" spans="1:8" ht="16.5" customHeight="1">
      <c r="B17" s="12">
        <f t="array" aca="1" ref="B17:H17" ca="1">일+1+DATE(Calendar2Year,Calendar2MonthOption,1)-WEEKDAY(DATE(Calendar2Year,Calendar2MonthOption,1),WeekdayOption)</f>
        <v>44592</v>
      </c>
      <c r="C17" s="12">
        <f ca="1"/>
        <v>44593</v>
      </c>
      <c r="D17" s="12">
        <f ca="1"/>
        <v>44594</v>
      </c>
      <c r="E17" s="12">
        <f ca="1"/>
        <v>44595</v>
      </c>
      <c r="F17" s="12">
        <f ca="1"/>
        <v>44596</v>
      </c>
      <c r="G17" s="12">
        <f ca="1"/>
        <v>44597</v>
      </c>
      <c r="H17" s="13">
        <f ca="1"/>
        <v>44598</v>
      </c>
    </row>
    <row r="18" spans="1:8" ht="56.25" customHeight="1">
      <c r="B18" s="7"/>
      <c r="C18" s="7"/>
      <c r="D18" s="7"/>
      <c r="E18" s="7"/>
      <c r="F18" s="7"/>
      <c r="G18" s="7"/>
      <c r="H18" s="8"/>
    </row>
    <row r="19" spans="1:8" ht="16.5" customHeight="1">
      <c r="B19" s="12">
        <f t="array" aca="1" ref="B19:H19" ca="1">일+8+DATE(Calendar2Year,Calendar2MonthOption,1)-WEEKDAY(DATE(Calendar2Year,Calendar2MonthOption,1),WeekdayOption)</f>
        <v>44599</v>
      </c>
      <c r="C19" s="12">
        <f ca="1"/>
        <v>44600</v>
      </c>
      <c r="D19" s="12">
        <f ca="1"/>
        <v>44601</v>
      </c>
      <c r="E19" s="12">
        <f ca="1"/>
        <v>44602</v>
      </c>
      <c r="F19" s="12">
        <f ca="1"/>
        <v>44603</v>
      </c>
      <c r="G19" s="12">
        <f ca="1"/>
        <v>44604</v>
      </c>
      <c r="H19" s="13">
        <f ca="1"/>
        <v>44605</v>
      </c>
    </row>
    <row r="20" spans="1:8" ht="56.25" customHeight="1">
      <c r="B20" s="7"/>
      <c r="C20" s="7"/>
      <c r="D20" s="7"/>
      <c r="E20" s="7"/>
      <c r="F20" s="7"/>
      <c r="G20" s="7"/>
      <c r="H20" s="8"/>
    </row>
    <row r="21" spans="1:8" ht="16.5" customHeight="1">
      <c r="B21" s="12">
        <f t="array" aca="1" ref="B21:H21" ca="1">일+15+DATE(Calendar2Year,Calendar2MonthOption,1)-WEEKDAY(DATE(Calendar2Year,Calendar2MonthOption,1),WeekdayOption)</f>
        <v>44606</v>
      </c>
      <c r="C21" s="12">
        <f ca="1"/>
        <v>44607</v>
      </c>
      <c r="D21" s="12">
        <f ca="1"/>
        <v>44608</v>
      </c>
      <c r="E21" s="12">
        <f ca="1"/>
        <v>44609</v>
      </c>
      <c r="F21" s="12">
        <f ca="1"/>
        <v>44610</v>
      </c>
      <c r="G21" s="12">
        <f ca="1"/>
        <v>44611</v>
      </c>
      <c r="H21" s="13">
        <f ca="1"/>
        <v>44612</v>
      </c>
    </row>
    <row r="22" spans="1:8" ht="56.25" customHeight="1">
      <c r="B22" s="7"/>
      <c r="C22" s="7"/>
      <c r="D22" s="7"/>
      <c r="E22" s="7"/>
      <c r="F22" s="7"/>
      <c r="G22" s="7"/>
      <c r="H22" s="8"/>
    </row>
    <row r="23" spans="1:8" ht="16.5" customHeight="1">
      <c r="B23" s="12">
        <f t="array" aca="1" ref="B23:H23" ca="1">일+22+DATE(Calendar2Year,Calendar2MonthOption,1)-WEEKDAY(DATE(Calendar2Year,Calendar2MonthOption,1),WeekdayOption)</f>
        <v>44613</v>
      </c>
      <c r="C23" s="12">
        <f ca="1"/>
        <v>44614</v>
      </c>
      <c r="D23" s="12">
        <f ca="1"/>
        <v>44615</v>
      </c>
      <c r="E23" s="12">
        <f ca="1"/>
        <v>44616</v>
      </c>
      <c r="F23" s="12">
        <f ca="1"/>
        <v>44617</v>
      </c>
      <c r="G23" s="12">
        <f ca="1"/>
        <v>44618</v>
      </c>
      <c r="H23" s="13">
        <f ca="1"/>
        <v>44619</v>
      </c>
    </row>
    <row r="24" spans="1:8" ht="56.25" customHeight="1">
      <c r="B24" s="7"/>
      <c r="C24" s="7"/>
      <c r="D24" s="7"/>
      <c r="E24" s="7"/>
      <c r="F24" s="7"/>
      <c r="G24" s="7"/>
      <c r="H24" s="8"/>
    </row>
    <row r="25" spans="1:8" ht="16.5" customHeight="1">
      <c r="B25" s="12">
        <f t="array" aca="1" ref="B25:H25" ca="1">일+29+DATE(Calendar2Year,Calendar2MonthOption,1)-WEEKDAY(DATE(Calendar2Year,Calendar2MonthOption,1),WeekdayOption)</f>
        <v>44620</v>
      </c>
      <c r="C25" s="12">
        <f ca="1"/>
        <v>44621</v>
      </c>
      <c r="D25" s="12">
        <f ca="1"/>
        <v>44622</v>
      </c>
      <c r="E25" s="12">
        <f ca="1"/>
        <v>44623</v>
      </c>
      <c r="F25" s="12">
        <f ca="1"/>
        <v>44624</v>
      </c>
      <c r="G25" s="12">
        <f ca="1"/>
        <v>44625</v>
      </c>
      <c r="H25" s="13">
        <f ca="1"/>
        <v>44626</v>
      </c>
    </row>
    <row r="26" spans="1:8" ht="57" customHeight="1">
      <c r="B26" s="7"/>
      <c r="C26" s="7"/>
      <c r="D26" s="7"/>
      <c r="E26" s="7"/>
      <c r="F26" s="7"/>
      <c r="G26" s="7"/>
      <c r="H26" s="11"/>
    </row>
    <row r="27" spans="1:8" ht="16.5" customHeight="1">
      <c r="B27" s="12">
        <f t="array" aca="1" ref="B27:C27" ca="1">일+36+DATE(Calendar2Year,Calendar2MonthOption,1)-WEEKDAY(DATE(Calendar2Year,Calendar2MonthOption,1),WeekdayOption)</f>
        <v>44627</v>
      </c>
      <c r="C27" s="12">
        <f ca="1"/>
        <v>44628</v>
      </c>
      <c r="D27" s="18" t="s">
        <v>1</v>
      </c>
      <c r="E27" s="18"/>
      <c r="F27" s="18"/>
      <c r="G27" s="18"/>
      <c r="H27" s="18"/>
    </row>
    <row r="28" spans="1:8" ht="63.75" customHeight="1">
      <c r="B28" s="7"/>
      <c r="C28" s="7"/>
      <c r="D28" s="17"/>
      <c r="E28" s="17"/>
      <c r="F28" s="17"/>
      <c r="G28" s="17"/>
      <c r="H28" s="17"/>
    </row>
    <row r="29" spans="1:8" ht="54" customHeight="1">
      <c r="A29" s="1"/>
      <c r="B29" s="2">
        <f ca="1">YEAR(DATE(Calendar2Year,Calendar2MonthOption+1,1))</f>
        <v>2022</v>
      </c>
      <c r="C29" s="14" t="str">
        <f ca="1">TEXT(DATE(Calendar2Year,Calendar2MonthOption+1,1),"m월")</f>
        <v>3월</v>
      </c>
      <c r="D29" s="14"/>
      <c r="E29" s="14"/>
      <c r="F29" s="10"/>
      <c r="G29" s="10"/>
      <c r="H29" s="1"/>
    </row>
    <row r="30" spans="1:8" ht="17.100000000000001" customHeight="1">
      <c r="A30" s="4"/>
      <c r="B30" s="5" t="str">
        <f t="shared" ref="B30:H30" ca="1" si="2">UPPER(TEXT(B31,"aaaa"))</f>
        <v>월요일</v>
      </c>
      <c r="C30" s="6" t="str">
        <f t="shared" ca="1" si="2"/>
        <v>화요일</v>
      </c>
      <c r="D30" s="5" t="str">
        <f t="shared" ca="1" si="2"/>
        <v>수요일</v>
      </c>
      <c r="E30" s="6" t="str">
        <f t="shared" ca="1" si="2"/>
        <v>목요일</v>
      </c>
      <c r="F30" s="5" t="str">
        <f t="shared" ca="1" si="2"/>
        <v>금요일</v>
      </c>
      <c r="G30" s="6" t="str">
        <f t="shared" ca="1" si="2"/>
        <v>토요일</v>
      </c>
      <c r="H30" s="5" t="str">
        <f t="shared" ca="1" si="2"/>
        <v>일요일</v>
      </c>
    </row>
    <row r="31" spans="1:8" ht="16.5" customHeight="1">
      <c r="B31" s="12">
        <f t="array" aca="1" ref="B31:H31" ca="1">일+1+DATE(Calendar3Year,Calendar3MonthOption,1)-WEEKDAY(DATE(Calendar3Year,Calendar3MonthOption,1),WeekdayOption)</f>
        <v>44620</v>
      </c>
      <c r="C31" s="12">
        <f ca="1"/>
        <v>44621</v>
      </c>
      <c r="D31" s="12">
        <f ca="1"/>
        <v>44622</v>
      </c>
      <c r="E31" s="12">
        <f ca="1"/>
        <v>44623</v>
      </c>
      <c r="F31" s="12">
        <f ca="1"/>
        <v>44624</v>
      </c>
      <c r="G31" s="12">
        <f ca="1"/>
        <v>44625</v>
      </c>
      <c r="H31" s="13">
        <f ca="1"/>
        <v>44626</v>
      </c>
    </row>
    <row r="32" spans="1:8" ht="56.25" customHeight="1">
      <c r="B32" s="7"/>
      <c r="C32" s="7"/>
      <c r="D32" s="7"/>
      <c r="E32" s="7"/>
      <c r="F32" s="7"/>
      <c r="G32" s="7"/>
      <c r="H32" s="8"/>
    </row>
    <row r="33" spans="1:8" ht="16.5" customHeight="1">
      <c r="B33" s="12">
        <f t="array" aca="1" ref="B33:H33" ca="1">일+8+DATE(Calendar3Year,Calendar3MonthOption,1)-WEEKDAY(DATE(Calendar3Year,Calendar3MonthOption,1),WeekdayOption)</f>
        <v>44627</v>
      </c>
      <c r="C33" s="12">
        <f ca="1"/>
        <v>44628</v>
      </c>
      <c r="D33" s="12">
        <f ca="1"/>
        <v>44629</v>
      </c>
      <c r="E33" s="12">
        <f ca="1"/>
        <v>44630</v>
      </c>
      <c r="F33" s="12">
        <f ca="1"/>
        <v>44631</v>
      </c>
      <c r="G33" s="12">
        <f ca="1"/>
        <v>44632</v>
      </c>
      <c r="H33" s="13">
        <f ca="1"/>
        <v>44633</v>
      </c>
    </row>
    <row r="34" spans="1:8" ht="56.25" customHeight="1">
      <c r="B34" s="7"/>
      <c r="C34" s="7"/>
      <c r="D34" s="7"/>
      <c r="E34" s="7"/>
      <c r="F34" s="7"/>
      <c r="G34" s="7"/>
      <c r="H34" s="8"/>
    </row>
    <row r="35" spans="1:8" ht="16.5" customHeight="1">
      <c r="B35" s="12">
        <f t="array" aca="1" ref="B35:H35" ca="1">일+15+DATE(Calendar3Year,Calendar3MonthOption,1)-WEEKDAY(DATE(Calendar3Year,Calendar3MonthOption,1),WeekdayOption)</f>
        <v>44634</v>
      </c>
      <c r="C35" s="12">
        <f ca="1"/>
        <v>44635</v>
      </c>
      <c r="D35" s="12">
        <f ca="1"/>
        <v>44636</v>
      </c>
      <c r="E35" s="12">
        <f ca="1"/>
        <v>44637</v>
      </c>
      <c r="F35" s="12">
        <f ca="1"/>
        <v>44638</v>
      </c>
      <c r="G35" s="12">
        <f ca="1"/>
        <v>44639</v>
      </c>
      <c r="H35" s="13">
        <f ca="1"/>
        <v>44640</v>
      </c>
    </row>
    <row r="36" spans="1:8" ht="56.25" customHeight="1">
      <c r="B36" s="7"/>
      <c r="C36" s="7"/>
      <c r="D36" s="7"/>
      <c r="E36" s="7"/>
      <c r="F36" s="7"/>
      <c r="G36" s="7"/>
      <c r="H36" s="8"/>
    </row>
    <row r="37" spans="1:8" ht="16.5" customHeight="1">
      <c r="B37" s="12">
        <f t="array" aca="1" ref="B37:H37" ca="1">일+22+DATE(Calendar3Year,Calendar3MonthOption,1)-WEEKDAY(DATE(Calendar3Year,Calendar3MonthOption,1),WeekdayOption)</f>
        <v>44641</v>
      </c>
      <c r="C37" s="12">
        <f ca="1"/>
        <v>44642</v>
      </c>
      <c r="D37" s="12">
        <f ca="1"/>
        <v>44643</v>
      </c>
      <c r="E37" s="12">
        <f ca="1"/>
        <v>44644</v>
      </c>
      <c r="F37" s="12">
        <f ca="1"/>
        <v>44645</v>
      </c>
      <c r="G37" s="12">
        <f ca="1"/>
        <v>44646</v>
      </c>
      <c r="H37" s="13">
        <f ca="1"/>
        <v>44647</v>
      </c>
    </row>
    <row r="38" spans="1:8" ht="56.25" customHeight="1">
      <c r="B38" s="7"/>
      <c r="C38" s="7"/>
      <c r="D38" s="7"/>
      <c r="E38" s="7"/>
      <c r="F38" s="7"/>
      <c r="G38" s="7"/>
      <c r="H38" s="8"/>
    </row>
    <row r="39" spans="1:8" ht="16.5" customHeight="1">
      <c r="B39" s="12">
        <f t="array" aca="1" ref="B39:H39" ca="1">일+29+DATE(Calendar3Year,Calendar3MonthOption,1)-WEEKDAY(DATE(Calendar3Year,Calendar3MonthOption,1),WeekdayOption)</f>
        <v>44648</v>
      </c>
      <c r="C39" s="12">
        <f ca="1"/>
        <v>44649</v>
      </c>
      <c r="D39" s="12">
        <f ca="1"/>
        <v>44650</v>
      </c>
      <c r="E39" s="12">
        <f ca="1"/>
        <v>44651</v>
      </c>
      <c r="F39" s="12">
        <f ca="1"/>
        <v>44652</v>
      </c>
      <c r="G39" s="12">
        <f ca="1"/>
        <v>44653</v>
      </c>
      <c r="H39" s="13">
        <f ca="1"/>
        <v>44654</v>
      </c>
    </row>
    <row r="40" spans="1:8" ht="57" customHeight="1">
      <c r="B40" s="7"/>
      <c r="C40" s="7"/>
      <c r="D40" s="7"/>
      <c r="E40" s="7"/>
      <c r="F40" s="7"/>
      <c r="G40" s="7"/>
      <c r="H40" s="11"/>
    </row>
    <row r="41" spans="1:8" ht="16.5" customHeight="1">
      <c r="B41" s="12">
        <f t="array" aca="1" ref="B41:C41" ca="1">일+36+DATE(Calendar3Year,Calendar3MonthOption,1)-WEEKDAY(DATE(Calendar3Year,Calendar3MonthOption,1),WeekdayOption)</f>
        <v>44655</v>
      </c>
      <c r="C41" s="12">
        <f ca="1"/>
        <v>44656</v>
      </c>
      <c r="D41" s="18" t="s">
        <v>1</v>
      </c>
      <c r="E41" s="18"/>
      <c r="F41" s="18"/>
      <c r="G41" s="18"/>
      <c r="H41" s="18"/>
    </row>
    <row r="42" spans="1:8" ht="63.75" customHeight="1">
      <c r="B42" s="7"/>
      <c r="C42" s="7"/>
      <c r="D42" s="17"/>
      <c r="E42" s="17"/>
      <c r="F42" s="17"/>
      <c r="G42" s="17"/>
      <c r="H42" s="17"/>
    </row>
    <row r="43" spans="1:8" ht="54" customHeight="1">
      <c r="A43" s="1"/>
      <c r="B43" s="2">
        <f ca="1">YEAR(DATE(Calendar3Year,Calendar3MonthOption+1,1))</f>
        <v>2022</v>
      </c>
      <c r="C43" s="14" t="str">
        <f ca="1">TEXT(DATE(Calendar3Year,Calendar3MonthOption+1,1),"m월")</f>
        <v>4월</v>
      </c>
      <c r="D43" s="14"/>
      <c r="E43" s="14"/>
      <c r="F43" s="10"/>
      <c r="G43" s="10"/>
      <c r="H43" s="1"/>
    </row>
    <row r="44" spans="1:8" ht="17.100000000000001" customHeight="1">
      <c r="A44" s="4"/>
      <c r="B44" s="5" t="str">
        <f t="shared" ref="B44:H44" ca="1" si="3">UPPER(TEXT(B45,"aaaa"))</f>
        <v>월요일</v>
      </c>
      <c r="C44" s="6" t="str">
        <f t="shared" ca="1" si="3"/>
        <v>화요일</v>
      </c>
      <c r="D44" s="5" t="str">
        <f t="shared" ca="1" si="3"/>
        <v>수요일</v>
      </c>
      <c r="E44" s="6" t="str">
        <f t="shared" ca="1" si="3"/>
        <v>목요일</v>
      </c>
      <c r="F44" s="5" t="str">
        <f t="shared" ca="1" si="3"/>
        <v>금요일</v>
      </c>
      <c r="G44" s="6" t="str">
        <f t="shared" ca="1" si="3"/>
        <v>토요일</v>
      </c>
      <c r="H44" s="5" t="str">
        <f t="shared" ca="1" si="3"/>
        <v>일요일</v>
      </c>
    </row>
    <row r="45" spans="1:8" ht="16.5" customHeight="1">
      <c r="B45" s="12">
        <f t="array" aca="1" ref="B45:H45" ca="1">일+1+DATE(Calendar4Year,Calendar4MonthOption,1)-WEEKDAY(DATE(Calendar4Year,Calendar4MonthOption,1),WeekdayOption)</f>
        <v>44648</v>
      </c>
      <c r="C45" s="12">
        <f ca="1"/>
        <v>44649</v>
      </c>
      <c r="D45" s="12">
        <f ca="1"/>
        <v>44650</v>
      </c>
      <c r="E45" s="12">
        <f ca="1"/>
        <v>44651</v>
      </c>
      <c r="F45" s="12">
        <f ca="1"/>
        <v>44652</v>
      </c>
      <c r="G45" s="12">
        <f ca="1"/>
        <v>44653</v>
      </c>
      <c r="H45" s="13">
        <f ca="1"/>
        <v>44654</v>
      </c>
    </row>
    <row r="46" spans="1:8" ht="56.25" customHeight="1">
      <c r="B46" s="7"/>
      <c r="C46" s="7"/>
      <c r="D46" s="7"/>
      <c r="E46" s="7"/>
      <c r="F46" s="7"/>
      <c r="G46" s="7"/>
      <c r="H46" s="8"/>
    </row>
    <row r="47" spans="1:8" ht="16.5" customHeight="1">
      <c r="B47" s="12">
        <f t="array" aca="1" ref="B47:H47" ca="1">일+8+DATE(Calendar4Year,Calendar4MonthOption,1)-WEEKDAY(DATE(Calendar4Year,Calendar4MonthOption,1),WeekdayOption)</f>
        <v>44655</v>
      </c>
      <c r="C47" s="12">
        <f ca="1"/>
        <v>44656</v>
      </c>
      <c r="D47" s="12">
        <f ca="1"/>
        <v>44657</v>
      </c>
      <c r="E47" s="12">
        <f ca="1"/>
        <v>44658</v>
      </c>
      <c r="F47" s="12">
        <f ca="1"/>
        <v>44659</v>
      </c>
      <c r="G47" s="12">
        <f ca="1"/>
        <v>44660</v>
      </c>
      <c r="H47" s="13">
        <f ca="1"/>
        <v>44661</v>
      </c>
    </row>
    <row r="48" spans="1:8" ht="56.25" customHeight="1">
      <c r="B48" s="7"/>
      <c r="C48" s="7"/>
      <c r="D48" s="7"/>
      <c r="E48" s="7"/>
      <c r="F48" s="7"/>
      <c r="G48" s="7"/>
      <c r="H48" s="8"/>
    </row>
    <row r="49" spans="1:8" ht="16.5" customHeight="1">
      <c r="B49" s="12">
        <f t="array" aca="1" ref="B49:H49" ca="1">일+15+DATE(Calendar4Year,Calendar4MonthOption,1)-WEEKDAY(DATE(Calendar4Year,Calendar4MonthOption,1),WeekdayOption)</f>
        <v>44662</v>
      </c>
      <c r="C49" s="12">
        <f ca="1"/>
        <v>44663</v>
      </c>
      <c r="D49" s="12">
        <f ca="1"/>
        <v>44664</v>
      </c>
      <c r="E49" s="12">
        <f ca="1"/>
        <v>44665</v>
      </c>
      <c r="F49" s="12">
        <f ca="1"/>
        <v>44666</v>
      </c>
      <c r="G49" s="12">
        <f ca="1"/>
        <v>44667</v>
      </c>
      <c r="H49" s="13">
        <f ca="1"/>
        <v>44668</v>
      </c>
    </row>
    <row r="50" spans="1:8" ht="56.25" customHeight="1">
      <c r="B50" s="7"/>
      <c r="C50" s="7"/>
      <c r="D50" s="7"/>
      <c r="E50" s="7"/>
      <c r="F50" s="7"/>
      <c r="G50" s="7"/>
      <c r="H50" s="8"/>
    </row>
    <row r="51" spans="1:8" ht="16.5" customHeight="1">
      <c r="B51" s="12">
        <f t="array" aca="1" ref="B51:H51" ca="1">일+22+DATE(Calendar4Year,Calendar4MonthOption,1)-WEEKDAY(DATE(Calendar4Year,Calendar4MonthOption,1),WeekdayOption)</f>
        <v>44669</v>
      </c>
      <c r="C51" s="12">
        <f ca="1"/>
        <v>44670</v>
      </c>
      <c r="D51" s="12">
        <f ca="1"/>
        <v>44671</v>
      </c>
      <c r="E51" s="12">
        <f ca="1"/>
        <v>44672</v>
      </c>
      <c r="F51" s="12">
        <f ca="1"/>
        <v>44673</v>
      </c>
      <c r="G51" s="12">
        <f ca="1"/>
        <v>44674</v>
      </c>
      <c r="H51" s="13">
        <f ca="1"/>
        <v>44675</v>
      </c>
    </row>
    <row r="52" spans="1:8" ht="56.25" customHeight="1">
      <c r="B52" s="7"/>
      <c r="C52" s="7"/>
      <c r="D52" s="7"/>
      <c r="E52" s="7"/>
      <c r="F52" s="7"/>
      <c r="G52" s="7"/>
      <c r="H52" s="8"/>
    </row>
    <row r="53" spans="1:8" ht="16.5" customHeight="1">
      <c r="B53" s="12">
        <f t="array" aca="1" ref="B53:H53" ca="1">일+29+DATE(Calendar4Year,Calendar4MonthOption,1)-WEEKDAY(DATE(Calendar4Year,Calendar4MonthOption,1),WeekdayOption)</f>
        <v>44676</v>
      </c>
      <c r="C53" s="12">
        <f ca="1"/>
        <v>44677</v>
      </c>
      <c r="D53" s="12">
        <f ca="1"/>
        <v>44678</v>
      </c>
      <c r="E53" s="12">
        <f ca="1"/>
        <v>44679</v>
      </c>
      <c r="F53" s="12">
        <f ca="1"/>
        <v>44680</v>
      </c>
      <c r="G53" s="12">
        <f ca="1"/>
        <v>44681</v>
      </c>
      <c r="H53" s="13">
        <f ca="1"/>
        <v>44682</v>
      </c>
    </row>
    <row r="54" spans="1:8" ht="57" customHeight="1">
      <c r="B54" s="7"/>
      <c r="C54" s="7"/>
      <c r="D54" s="7"/>
      <c r="E54" s="7"/>
      <c r="F54" s="7"/>
      <c r="G54" s="7"/>
      <c r="H54" s="11"/>
    </row>
    <row r="55" spans="1:8" ht="16.5" customHeight="1">
      <c r="B55" s="12">
        <f t="array" aca="1" ref="B55:C55" ca="1">일+36+DATE(Calendar4Year,Calendar4MonthOption,1)-WEEKDAY(DATE(Calendar4Year,Calendar4MonthOption,1),WeekdayOption)</f>
        <v>44683</v>
      </c>
      <c r="C55" s="12">
        <f ca="1"/>
        <v>44684</v>
      </c>
      <c r="D55" s="15" t="s">
        <v>1</v>
      </c>
      <c r="E55" s="15"/>
      <c r="F55" s="15"/>
      <c r="G55" s="15"/>
      <c r="H55" s="15"/>
    </row>
    <row r="56" spans="1:8" ht="63.75" customHeight="1">
      <c r="B56" s="7"/>
      <c r="C56" s="7"/>
      <c r="D56" s="17"/>
      <c r="E56" s="17"/>
      <c r="F56" s="17"/>
      <c r="G56" s="17"/>
      <c r="H56" s="17"/>
    </row>
    <row r="57" spans="1:8" ht="54" customHeight="1">
      <c r="A57" s="1"/>
      <c r="B57" s="2">
        <f ca="1">YEAR(DATE(Calendar4Year,Calendar4MonthOption+1,1))</f>
        <v>2022</v>
      </c>
      <c r="C57" s="14" t="str">
        <f ca="1">TEXT(DATE(Calendar4Year,Calendar4MonthOption+1,1),"m월")</f>
        <v>5월</v>
      </c>
      <c r="D57" s="14"/>
      <c r="E57" s="14"/>
      <c r="F57" s="10"/>
      <c r="G57" s="10"/>
      <c r="H57" s="1"/>
    </row>
    <row r="58" spans="1:8" ht="17.100000000000001" customHeight="1">
      <c r="A58" s="4"/>
      <c r="B58" s="5" t="str">
        <f t="shared" ref="B58:H58" ca="1" si="4">UPPER(TEXT(B59,"aaaa"))</f>
        <v>월요일</v>
      </c>
      <c r="C58" s="6" t="str">
        <f t="shared" ca="1" si="4"/>
        <v>화요일</v>
      </c>
      <c r="D58" s="5" t="str">
        <f t="shared" ca="1" si="4"/>
        <v>수요일</v>
      </c>
      <c r="E58" s="6" t="str">
        <f t="shared" ca="1" si="4"/>
        <v>목요일</v>
      </c>
      <c r="F58" s="5" t="str">
        <f t="shared" ca="1" si="4"/>
        <v>금요일</v>
      </c>
      <c r="G58" s="6" t="str">
        <f t="shared" ca="1" si="4"/>
        <v>토요일</v>
      </c>
      <c r="H58" s="5" t="str">
        <f t="shared" ca="1" si="4"/>
        <v>일요일</v>
      </c>
    </row>
    <row r="59" spans="1:8" ht="16.5" customHeight="1">
      <c r="B59" s="12">
        <f t="array" aca="1" ref="B59:H59" ca="1">일+1+DATE(Calendar5Year,Calendar5MonthOption,1)-WEEKDAY(DATE(Calendar5Year,Calendar5MonthOption,1),WeekdayOption)</f>
        <v>44676</v>
      </c>
      <c r="C59" s="12">
        <f ca="1"/>
        <v>44677</v>
      </c>
      <c r="D59" s="12">
        <f ca="1"/>
        <v>44678</v>
      </c>
      <c r="E59" s="12">
        <f ca="1"/>
        <v>44679</v>
      </c>
      <c r="F59" s="12">
        <f ca="1"/>
        <v>44680</v>
      </c>
      <c r="G59" s="12">
        <f ca="1"/>
        <v>44681</v>
      </c>
      <c r="H59" s="13">
        <f ca="1"/>
        <v>44682</v>
      </c>
    </row>
    <row r="60" spans="1:8" ht="56.25" customHeight="1">
      <c r="B60" s="7"/>
      <c r="C60" s="7"/>
      <c r="D60" s="7"/>
      <c r="E60" s="7"/>
      <c r="F60" s="7"/>
      <c r="G60" s="7"/>
      <c r="H60" s="8"/>
    </row>
    <row r="61" spans="1:8" ht="16.5" customHeight="1">
      <c r="B61" s="12">
        <f t="array" aca="1" ref="B61:H61" ca="1">일+8+DATE(Calendar5Year,Calendar5MonthOption,1)-WEEKDAY(DATE(Calendar5Year,Calendar5MonthOption,1),WeekdayOption)</f>
        <v>44683</v>
      </c>
      <c r="C61" s="12">
        <f ca="1"/>
        <v>44684</v>
      </c>
      <c r="D61" s="12">
        <f ca="1"/>
        <v>44685</v>
      </c>
      <c r="E61" s="12">
        <f ca="1"/>
        <v>44686</v>
      </c>
      <c r="F61" s="12">
        <f ca="1"/>
        <v>44687</v>
      </c>
      <c r="G61" s="12">
        <f ca="1"/>
        <v>44688</v>
      </c>
      <c r="H61" s="13">
        <f ca="1"/>
        <v>44689</v>
      </c>
    </row>
    <row r="62" spans="1:8" ht="56.25" customHeight="1">
      <c r="B62" s="7"/>
      <c r="C62" s="7"/>
      <c r="D62" s="7"/>
      <c r="E62" s="7"/>
      <c r="F62" s="7"/>
      <c r="G62" s="7"/>
      <c r="H62" s="8"/>
    </row>
    <row r="63" spans="1:8" ht="16.5" customHeight="1">
      <c r="B63" s="12">
        <f t="array" aca="1" ref="B63:H63" ca="1">일+15+DATE(Calendar5Year,Calendar5MonthOption,1)-WEEKDAY(DATE(Calendar5Year,Calendar5MonthOption,1),WeekdayOption)</f>
        <v>44690</v>
      </c>
      <c r="C63" s="12">
        <f ca="1"/>
        <v>44691</v>
      </c>
      <c r="D63" s="12">
        <f ca="1"/>
        <v>44692</v>
      </c>
      <c r="E63" s="12">
        <f ca="1"/>
        <v>44693</v>
      </c>
      <c r="F63" s="12">
        <f ca="1"/>
        <v>44694</v>
      </c>
      <c r="G63" s="12">
        <f ca="1"/>
        <v>44695</v>
      </c>
      <c r="H63" s="13">
        <f ca="1"/>
        <v>44696</v>
      </c>
    </row>
    <row r="64" spans="1:8" ht="56.25" customHeight="1">
      <c r="B64" s="7"/>
      <c r="C64" s="7"/>
      <c r="D64" s="7"/>
      <c r="E64" s="7"/>
      <c r="F64" s="7"/>
      <c r="G64" s="7"/>
      <c r="H64" s="8"/>
    </row>
    <row r="65" spans="1:8" ht="16.5" customHeight="1">
      <c r="B65" s="12">
        <f t="array" aca="1" ref="B65:H65" ca="1">일+22+DATE(Calendar5Year,Calendar5MonthOption,1)-WEEKDAY(DATE(Calendar5Year,Calendar5MonthOption,1),WeekdayOption)</f>
        <v>44697</v>
      </c>
      <c r="C65" s="12">
        <f ca="1"/>
        <v>44698</v>
      </c>
      <c r="D65" s="12">
        <f ca="1"/>
        <v>44699</v>
      </c>
      <c r="E65" s="12">
        <f ca="1"/>
        <v>44700</v>
      </c>
      <c r="F65" s="12">
        <f ca="1"/>
        <v>44701</v>
      </c>
      <c r="G65" s="12">
        <f ca="1"/>
        <v>44702</v>
      </c>
      <c r="H65" s="13">
        <f ca="1"/>
        <v>44703</v>
      </c>
    </row>
    <row r="66" spans="1:8" ht="56.25" customHeight="1">
      <c r="B66" s="7"/>
      <c r="C66" s="7"/>
      <c r="D66" s="7"/>
      <c r="E66" s="7"/>
      <c r="F66" s="7"/>
      <c r="G66" s="7"/>
      <c r="H66" s="8"/>
    </row>
    <row r="67" spans="1:8" ht="16.5" customHeight="1">
      <c r="B67" s="12">
        <f t="array" aca="1" ref="B67:H67" ca="1">일+29+DATE(Calendar5Year,Calendar5MonthOption,1)-WEEKDAY(DATE(Calendar5Year,Calendar5MonthOption,1),WeekdayOption)</f>
        <v>44704</v>
      </c>
      <c r="C67" s="12">
        <f ca="1"/>
        <v>44705</v>
      </c>
      <c r="D67" s="12">
        <f ca="1"/>
        <v>44706</v>
      </c>
      <c r="E67" s="12">
        <f ca="1"/>
        <v>44707</v>
      </c>
      <c r="F67" s="12">
        <f ca="1"/>
        <v>44708</v>
      </c>
      <c r="G67" s="12">
        <f ca="1"/>
        <v>44709</v>
      </c>
      <c r="H67" s="13">
        <f ca="1"/>
        <v>44710</v>
      </c>
    </row>
    <row r="68" spans="1:8" ht="57" customHeight="1">
      <c r="B68" s="7"/>
      <c r="C68" s="7"/>
      <c r="D68" s="7"/>
      <c r="E68" s="7"/>
      <c r="F68" s="7"/>
      <c r="G68" s="7"/>
      <c r="H68" s="11"/>
    </row>
    <row r="69" spans="1:8" ht="16.5" customHeight="1">
      <c r="B69" s="12">
        <f t="array" aca="1" ref="B69:C69" ca="1">일+36+DATE(Calendar5Year,Calendar5MonthOption,1)-WEEKDAY(DATE(Calendar5Year,Calendar5MonthOption,1),WeekdayOption)</f>
        <v>44711</v>
      </c>
      <c r="C69" s="12">
        <f ca="1"/>
        <v>44712</v>
      </c>
      <c r="D69" s="15" t="s">
        <v>1</v>
      </c>
      <c r="E69" s="15"/>
      <c r="F69" s="15"/>
      <c r="G69" s="15"/>
      <c r="H69" s="15"/>
    </row>
    <row r="70" spans="1:8" ht="63.75" customHeight="1">
      <c r="B70" s="7"/>
      <c r="C70" s="7"/>
      <c r="D70" s="17"/>
      <c r="E70" s="17"/>
      <c r="F70" s="17"/>
      <c r="G70" s="17"/>
      <c r="H70" s="17"/>
    </row>
    <row r="71" spans="1:8" ht="54" customHeight="1">
      <c r="A71" s="1"/>
      <c r="B71" s="2">
        <f ca="1">YEAR(DATE(Calendar5Year,Calendar5MonthOption+1,1))</f>
        <v>2022</v>
      </c>
      <c r="C71" s="14" t="str">
        <f ca="1">TEXT(DATE(Calendar5Year,Calendar5MonthOption+1,1),"m월")</f>
        <v>6월</v>
      </c>
      <c r="D71" s="14"/>
      <c r="E71" s="14"/>
      <c r="F71" s="10"/>
      <c r="G71" s="10"/>
      <c r="H71" s="1"/>
    </row>
    <row r="72" spans="1:8" ht="17.100000000000001" customHeight="1">
      <c r="A72" s="4"/>
      <c r="B72" s="5" t="str">
        <f t="shared" ref="B72:H72" ca="1" si="5">UPPER(TEXT(B73,"aaaa"))</f>
        <v>월요일</v>
      </c>
      <c r="C72" s="6" t="str">
        <f t="shared" ca="1" si="5"/>
        <v>화요일</v>
      </c>
      <c r="D72" s="5" t="str">
        <f t="shared" ca="1" si="5"/>
        <v>수요일</v>
      </c>
      <c r="E72" s="6" t="str">
        <f t="shared" ca="1" si="5"/>
        <v>목요일</v>
      </c>
      <c r="F72" s="5" t="str">
        <f t="shared" ca="1" si="5"/>
        <v>금요일</v>
      </c>
      <c r="G72" s="6" t="str">
        <f t="shared" ca="1" si="5"/>
        <v>토요일</v>
      </c>
      <c r="H72" s="5" t="str">
        <f t="shared" ca="1" si="5"/>
        <v>일요일</v>
      </c>
    </row>
    <row r="73" spans="1:8" ht="16.5" customHeight="1">
      <c r="B73" s="12">
        <f t="array" aca="1" ref="B73:H73" ca="1">일+1+DATE(Calendar6Year,Calendar6MonthOption,1)-WEEKDAY(DATE(Calendar6Year,Calendar6MonthOption,1),WeekdayOption)</f>
        <v>44711</v>
      </c>
      <c r="C73" s="12">
        <f ca="1"/>
        <v>44712</v>
      </c>
      <c r="D73" s="12">
        <f ca="1"/>
        <v>44713</v>
      </c>
      <c r="E73" s="12">
        <f ca="1"/>
        <v>44714</v>
      </c>
      <c r="F73" s="12">
        <f ca="1"/>
        <v>44715</v>
      </c>
      <c r="G73" s="12">
        <f ca="1"/>
        <v>44716</v>
      </c>
      <c r="H73" s="13">
        <f ca="1"/>
        <v>44717</v>
      </c>
    </row>
    <row r="74" spans="1:8" ht="56.25" customHeight="1">
      <c r="B74" s="7"/>
      <c r="C74" s="7"/>
      <c r="D74" s="7"/>
      <c r="E74" s="7"/>
      <c r="F74" s="7"/>
      <c r="G74" s="7"/>
      <c r="H74" s="8"/>
    </row>
    <row r="75" spans="1:8" ht="16.5" customHeight="1">
      <c r="B75" s="12">
        <f t="array" aca="1" ref="B75:H75" ca="1">일+8+DATE(Calendar6Year,Calendar6MonthOption,1)-WEEKDAY(DATE(Calendar6Year,Calendar6MonthOption,1),WeekdayOption)</f>
        <v>44718</v>
      </c>
      <c r="C75" s="12">
        <f ca="1"/>
        <v>44719</v>
      </c>
      <c r="D75" s="12">
        <f ca="1"/>
        <v>44720</v>
      </c>
      <c r="E75" s="12">
        <f ca="1"/>
        <v>44721</v>
      </c>
      <c r="F75" s="12">
        <f ca="1"/>
        <v>44722</v>
      </c>
      <c r="G75" s="12">
        <f ca="1"/>
        <v>44723</v>
      </c>
      <c r="H75" s="13">
        <f ca="1"/>
        <v>44724</v>
      </c>
    </row>
    <row r="76" spans="1:8" ht="56.25" customHeight="1">
      <c r="B76" s="7"/>
      <c r="C76" s="7"/>
      <c r="D76" s="7"/>
      <c r="E76" s="7"/>
      <c r="F76" s="7"/>
      <c r="G76" s="7"/>
      <c r="H76" s="8"/>
    </row>
    <row r="77" spans="1:8" ht="16.5" customHeight="1">
      <c r="B77" s="12">
        <f t="array" aca="1" ref="B77:H77" ca="1">일+15+DATE(Calendar6Year,Calendar6MonthOption,1)-WEEKDAY(DATE(Calendar6Year,Calendar6MonthOption,1),WeekdayOption)</f>
        <v>44725</v>
      </c>
      <c r="C77" s="12">
        <f ca="1"/>
        <v>44726</v>
      </c>
      <c r="D77" s="12">
        <f ca="1"/>
        <v>44727</v>
      </c>
      <c r="E77" s="12">
        <f ca="1"/>
        <v>44728</v>
      </c>
      <c r="F77" s="12">
        <f ca="1"/>
        <v>44729</v>
      </c>
      <c r="G77" s="12">
        <f ca="1"/>
        <v>44730</v>
      </c>
      <c r="H77" s="13">
        <f ca="1"/>
        <v>44731</v>
      </c>
    </row>
    <row r="78" spans="1:8" ht="56.25" customHeight="1">
      <c r="B78" s="7"/>
      <c r="C78" s="7"/>
      <c r="D78" s="7"/>
      <c r="E78" s="7"/>
      <c r="F78" s="7"/>
      <c r="G78" s="7"/>
      <c r="H78" s="8"/>
    </row>
    <row r="79" spans="1:8" ht="16.5" customHeight="1">
      <c r="B79" s="12">
        <f t="array" aca="1" ref="B79:H79" ca="1">일+22+DATE(Calendar6Year,Calendar6MonthOption,1)-WEEKDAY(DATE(Calendar6Year,Calendar6MonthOption,1),WeekdayOption)</f>
        <v>44732</v>
      </c>
      <c r="C79" s="12">
        <f ca="1"/>
        <v>44733</v>
      </c>
      <c r="D79" s="12">
        <f ca="1"/>
        <v>44734</v>
      </c>
      <c r="E79" s="12">
        <f ca="1"/>
        <v>44735</v>
      </c>
      <c r="F79" s="12">
        <f ca="1"/>
        <v>44736</v>
      </c>
      <c r="G79" s="12">
        <f ca="1"/>
        <v>44737</v>
      </c>
      <c r="H79" s="13">
        <f ca="1"/>
        <v>44738</v>
      </c>
    </row>
    <row r="80" spans="1:8" ht="56.25" customHeight="1">
      <c r="B80" s="7"/>
      <c r="C80" s="7"/>
      <c r="D80" s="7"/>
      <c r="E80" s="7"/>
      <c r="F80" s="7"/>
      <c r="G80" s="7"/>
      <c r="H80" s="8"/>
    </row>
    <row r="81" spans="1:8" ht="16.5" customHeight="1">
      <c r="B81" s="12">
        <f t="array" aca="1" ref="B81:H81" ca="1">일+29+DATE(Calendar6Year,Calendar6MonthOption,1)-WEEKDAY(DATE(Calendar6Year,Calendar6MonthOption,1),WeekdayOption)</f>
        <v>44739</v>
      </c>
      <c r="C81" s="12">
        <f ca="1"/>
        <v>44740</v>
      </c>
      <c r="D81" s="12">
        <f ca="1"/>
        <v>44741</v>
      </c>
      <c r="E81" s="12">
        <f ca="1"/>
        <v>44742</v>
      </c>
      <c r="F81" s="12">
        <f ca="1"/>
        <v>44743</v>
      </c>
      <c r="G81" s="12">
        <f ca="1"/>
        <v>44744</v>
      </c>
      <c r="H81" s="13">
        <f ca="1"/>
        <v>44745</v>
      </c>
    </row>
    <row r="82" spans="1:8" ht="57" customHeight="1">
      <c r="B82" s="7"/>
      <c r="C82" s="7"/>
      <c r="D82" s="7"/>
      <c r="E82" s="7"/>
      <c r="F82" s="7"/>
      <c r="G82" s="7"/>
      <c r="H82" s="11"/>
    </row>
    <row r="83" spans="1:8" ht="16.5" customHeight="1">
      <c r="B83" s="12">
        <f t="array" aca="1" ref="B83:C83" ca="1">일+36+DATE(Calendar6Year,Calendar6MonthOption,1)-WEEKDAY(DATE(Calendar6Year,Calendar6MonthOption,1),WeekdayOption)</f>
        <v>44746</v>
      </c>
      <c r="C83" s="12">
        <f ca="1"/>
        <v>44747</v>
      </c>
      <c r="D83" s="15" t="s">
        <v>1</v>
      </c>
      <c r="E83" s="15"/>
      <c r="F83" s="15"/>
      <c r="G83" s="15"/>
      <c r="H83" s="15"/>
    </row>
    <row r="84" spans="1:8" ht="63.75" customHeight="1">
      <c r="B84" s="7"/>
      <c r="C84" s="7"/>
      <c r="D84" s="17"/>
      <c r="E84" s="17"/>
      <c r="F84" s="17"/>
      <c r="G84" s="17"/>
      <c r="H84" s="17"/>
    </row>
    <row r="85" spans="1:8" ht="54" customHeight="1">
      <c r="A85" s="1"/>
      <c r="B85" s="2">
        <f ca="1">YEAR(DATE(Calendar6Year,Calendar6MonthOption+1,1))</f>
        <v>2022</v>
      </c>
      <c r="C85" s="14" t="str">
        <f ca="1">TEXT(DATE(Calendar6Year,Calendar6MonthOption+1,1),"m월")</f>
        <v>7월</v>
      </c>
      <c r="D85" s="14"/>
      <c r="E85" s="14"/>
      <c r="F85" s="10"/>
      <c r="G85" s="10"/>
      <c r="H85" s="1"/>
    </row>
    <row r="86" spans="1:8" ht="17.100000000000001" customHeight="1">
      <c r="A86" s="4"/>
      <c r="B86" s="5" t="str">
        <f t="shared" ref="B86:H86" ca="1" si="6">UPPER(TEXT(B87,"aaaa"))</f>
        <v>월요일</v>
      </c>
      <c r="C86" s="6" t="str">
        <f t="shared" ca="1" si="6"/>
        <v>화요일</v>
      </c>
      <c r="D86" s="5" t="str">
        <f t="shared" ca="1" si="6"/>
        <v>수요일</v>
      </c>
      <c r="E86" s="6" t="str">
        <f t="shared" ca="1" si="6"/>
        <v>목요일</v>
      </c>
      <c r="F86" s="5" t="str">
        <f t="shared" ca="1" si="6"/>
        <v>금요일</v>
      </c>
      <c r="G86" s="6" t="str">
        <f t="shared" ca="1" si="6"/>
        <v>토요일</v>
      </c>
      <c r="H86" s="5" t="str">
        <f t="shared" ca="1" si="6"/>
        <v>일요일</v>
      </c>
    </row>
    <row r="87" spans="1:8" ht="16.5" customHeight="1">
      <c r="B87" s="12">
        <f t="array" aca="1" ref="B87:H87" ca="1">일+1+DATE(Calendar7Year,Calendar7MonthOption,1)-WEEKDAY(DATE(Calendar7Year,Calendar7MonthOption,1),WeekdayOption)</f>
        <v>44739</v>
      </c>
      <c r="C87" s="12">
        <f ca="1"/>
        <v>44740</v>
      </c>
      <c r="D87" s="12">
        <f ca="1"/>
        <v>44741</v>
      </c>
      <c r="E87" s="12">
        <f ca="1"/>
        <v>44742</v>
      </c>
      <c r="F87" s="12">
        <f ca="1"/>
        <v>44743</v>
      </c>
      <c r="G87" s="12">
        <f ca="1"/>
        <v>44744</v>
      </c>
      <c r="H87" s="13">
        <f ca="1"/>
        <v>44745</v>
      </c>
    </row>
    <row r="88" spans="1:8" ht="56.25" customHeight="1">
      <c r="B88" s="7"/>
      <c r="C88" s="7"/>
      <c r="D88" s="7"/>
      <c r="E88" s="7"/>
      <c r="F88" s="7"/>
      <c r="G88" s="7"/>
      <c r="H88" s="8"/>
    </row>
    <row r="89" spans="1:8" ht="16.5" customHeight="1">
      <c r="B89" s="12">
        <f t="array" aca="1" ref="B89:H89" ca="1">일+8+DATE(Calendar7Year,Calendar7MonthOption,1)-WEEKDAY(DATE(Calendar7Year,Calendar7MonthOption,1),WeekdayOption)</f>
        <v>44746</v>
      </c>
      <c r="C89" s="12">
        <f ca="1"/>
        <v>44747</v>
      </c>
      <c r="D89" s="12">
        <f ca="1"/>
        <v>44748</v>
      </c>
      <c r="E89" s="12">
        <f ca="1"/>
        <v>44749</v>
      </c>
      <c r="F89" s="12">
        <f ca="1"/>
        <v>44750</v>
      </c>
      <c r="G89" s="12">
        <f ca="1"/>
        <v>44751</v>
      </c>
      <c r="H89" s="13">
        <f ca="1"/>
        <v>44752</v>
      </c>
    </row>
    <row r="90" spans="1:8" ht="56.25" customHeight="1">
      <c r="B90" s="7"/>
      <c r="C90" s="7"/>
      <c r="D90" s="7"/>
      <c r="E90" s="7"/>
      <c r="F90" s="7"/>
      <c r="G90" s="7"/>
      <c r="H90" s="8"/>
    </row>
    <row r="91" spans="1:8" ht="16.5" customHeight="1">
      <c r="B91" s="12">
        <f t="array" aca="1" ref="B91:H91" ca="1">일+15+DATE(Calendar7Year,Calendar7MonthOption,1)-WEEKDAY(DATE(Calendar7Year,Calendar7MonthOption,1),WeekdayOption)</f>
        <v>44753</v>
      </c>
      <c r="C91" s="12">
        <f ca="1"/>
        <v>44754</v>
      </c>
      <c r="D91" s="12">
        <f ca="1"/>
        <v>44755</v>
      </c>
      <c r="E91" s="12">
        <f ca="1"/>
        <v>44756</v>
      </c>
      <c r="F91" s="12">
        <f ca="1"/>
        <v>44757</v>
      </c>
      <c r="G91" s="12">
        <f ca="1"/>
        <v>44758</v>
      </c>
      <c r="H91" s="13">
        <f ca="1"/>
        <v>44759</v>
      </c>
    </row>
    <row r="92" spans="1:8" ht="56.25" customHeight="1">
      <c r="B92" s="7"/>
      <c r="C92" s="7"/>
      <c r="D92" s="7"/>
      <c r="E92" s="7"/>
      <c r="F92" s="7"/>
      <c r="G92" s="7"/>
      <c r="H92" s="8"/>
    </row>
    <row r="93" spans="1:8" ht="16.5" customHeight="1">
      <c r="B93" s="12">
        <f t="array" aca="1" ref="B93:H93" ca="1">일+22+DATE(Calendar7Year,Calendar7MonthOption,1)-WEEKDAY(DATE(Calendar7Year,Calendar7MonthOption,1),WeekdayOption)</f>
        <v>44760</v>
      </c>
      <c r="C93" s="12">
        <f ca="1"/>
        <v>44761</v>
      </c>
      <c r="D93" s="12">
        <f ca="1"/>
        <v>44762</v>
      </c>
      <c r="E93" s="12">
        <f ca="1"/>
        <v>44763</v>
      </c>
      <c r="F93" s="12">
        <f ca="1"/>
        <v>44764</v>
      </c>
      <c r="G93" s="12">
        <f ca="1"/>
        <v>44765</v>
      </c>
      <c r="H93" s="13">
        <f ca="1"/>
        <v>44766</v>
      </c>
    </row>
    <row r="94" spans="1:8" ht="56.25" customHeight="1">
      <c r="B94" s="7"/>
      <c r="C94" s="7"/>
      <c r="D94" s="7"/>
      <c r="E94" s="7"/>
      <c r="F94" s="7"/>
      <c r="G94" s="7"/>
      <c r="H94" s="8"/>
    </row>
    <row r="95" spans="1:8" ht="16.5" customHeight="1">
      <c r="B95" s="12">
        <f t="array" aca="1" ref="B95:H95" ca="1">일+29+DATE(Calendar7Year,Calendar7MonthOption,1)-WEEKDAY(DATE(Calendar7Year,Calendar7MonthOption,1),WeekdayOption)</f>
        <v>44767</v>
      </c>
      <c r="C95" s="12">
        <f ca="1"/>
        <v>44768</v>
      </c>
      <c r="D95" s="12">
        <f ca="1"/>
        <v>44769</v>
      </c>
      <c r="E95" s="12">
        <f ca="1"/>
        <v>44770</v>
      </c>
      <c r="F95" s="12">
        <f ca="1"/>
        <v>44771</v>
      </c>
      <c r="G95" s="12">
        <f ca="1"/>
        <v>44772</v>
      </c>
      <c r="H95" s="13">
        <f ca="1"/>
        <v>44773</v>
      </c>
    </row>
    <row r="96" spans="1:8" ht="57" customHeight="1">
      <c r="B96" s="7"/>
      <c r="C96" s="7"/>
      <c r="D96" s="7"/>
      <c r="E96" s="7"/>
      <c r="F96" s="7"/>
      <c r="G96" s="7"/>
      <c r="H96" s="11"/>
    </row>
    <row r="97" spans="1:8" ht="16.5" customHeight="1">
      <c r="B97" s="12">
        <f t="array" aca="1" ref="B97:C97" ca="1">일+36+DATE(Calendar7Year,Calendar7MonthOption,1)-WEEKDAY(DATE(Calendar7Year,Calendar7MonthOption,1),WeekdayOption)</f>
        <v>44774</v>
      </c>
      <c r="C97" s="12">
        <f ca="1"/>
        <v>44775</v>
      </c>
      <c r="D97" s="15" t="s">
        <v>1</v>
      </c>
      <c r="E97" s="15"/>
      <c r="F97" s="15"/>
      <c r="G97" s="15"/>
      <c r="H97" s="15"/>
    </row>
    <row r="98" spans="1:8" ht="63.75" customHeight="1">
      <c r="B98" s="7"/>
      <c r="C98" s="7"/>
      <c r="D98" s="17"/>
      <c r="E98" s="17"/>
      <c r="F98" s="17"/>
      <c r="G98" s="17"/>
      <c r="H98" s="17"/>
    </row>
    <row r="99" spans="1:8" ht="54" customHeight="1">
      <c r="A99" s="1"/>
      <c r="B99" s="2">
        <f ca="1">YEAR(DATE(Calendar7Year,Calendar7MonthOption+1,1))</f>
        <v>2022</v>
      </c>
      <c r="C99" s="14" t="str">
        <f ca="1">TEXT(DATE(Calendar7Year,Calendar7MonthOption+1,1),"m월")</f>
        <v>8월</v>
      </c>
      <c r="D99" s="14"/>
      <c r="E99" s="14"/>
      <c r="F99" s="10"/>
      <c r="G99" s="10"/>
      <c r="H99" s="1"/>
    </row>
    <row r="100" spans="1:8" ht="17.100000000000001" customHeight="1">
      <c r="A100" s="4"/>
      <c r="B100" s="5" t="str">
        <f t="shared" ref="B100:H100" ca="1" si="7">UPPER(TEXT(B101,"aaaa"))</f>
        <v>월요일</v>
      </c>
      <c r="C100" s="6" t="str">
        <f t="shared" ca="1" si="7"/>
        <v>화요일</v>
      </c>
      <c r="D100" s="5" t="str">
        <f t="shared" ca="1" si="7"/>
        <v>수요일</v>
      </c>
      <c r="E100" s="6" t="str">
        <f t="shared" ca="1" si="7"/>
        <v>목요일</v>
      </c>
      <c r="F100" s="5" t="str">
        <f t="shared" ca="1" si="7"/>
        <v>금요일</v>
      </c>
      <c r="G100" s="6" t="str">
        <f t="shared" ca="1" si="7"/>
        <v>토요일</v>
      </c>
      <c r="H100" s="5" t="str">
        <f t="shared" ca="1" si="7"/>
        <v>일요일</v>
      </c>
    </row>
    <row r="101" spans="1:8" ht="16.5" customHeight="1">
      <c r="B101" s="12">
        <f t="array" aca="1" ref="B101:H101" ca="1">일+1+DATE(Calendar8Year,Calendar8MonthOption,1)-WEEKDAY(DATE(Calendar8Year,Calendar8MonthOption,1),WeekdayOption)</f>
        <v>44774</v>
      </c>
      <c r="C101" s="12">
        <f ca="1"/>
        <v>44775</v>
      </c>
      <c r="D101" s="12">
        <f ca="1"/>
        <v>44776</v>
      </c>
      <c r="E101" s="12">
        <f ca="1"/>
        <v>44777</v>
      </c>
      <c r="F101" s="12">
        <f ca="1"/>
        <v>44778</v>
      </c>
      <c r="G101" s="12">
        <f ca="1"/>
        <v>44779</v>
      </c>
      <c r="H101" s="13">
        <f ca="1"/>
        <v>44780</v>
      </c>
    </row>
    <row r="102" spans="1:8" ht="56.25" customHeight="1">
      <c r="B102" s="7"/>
      <c r="C102" s="7"/>
      <c r="D102" s="7"/>
      <c r="E102" s="7"/>
      <c r="F102" s="7"/>
      <c r="G102" s="7"/>
      <c r="H102" s="8"/>
    </row>
    <row r="103" spans="1:8" ht="16.5" customHeight="1">
      <c r="B103" s="12">
        <f t="array" aca="1" ref="B103:H103" ca="1">일+8+DATE(Calendar8Year,Calendar8MonthOption,1)-WEEKDAY(DATE(Calendar8Year,Calendar8MonthOption,1),WeekdayOption)</f>
        <v>44781</v>
      </c>
      <c r="C103" s="12">
        <f ca="1"/>
        <v>44782</v>
      </c>
      <c r="D103" s="12">
        <f ca="1"/>
        <v>44783</v>
      </c>
      <c r="E103" s="12">
        <f ca="1"/>
        <v>44784</v>
      </c>
      <c r="F103" s="12">
        <f ca="1"/>
        <v>44785</v>
      </c>
      <c r="G103" s="12">
        <f ca="1"/>
        <v>44786</v>
      </c>
      <c r="H103" s="13">
        <f ca="1"/>
        <v>44787</v>
      </c>
    </row>
    <row r="104" spans="1:8" ht="56.25" customHeight="1">
      <c r="B104" s="7"/>
      <c r="C104" s="7"/>
      <c r="D104" s="7"/>
      <c r="E104" s="7"/>
      <c r="F104" s="7"/>
      <c r="G104" s="7"/>
      <c r="H104" s="8"/>
    </row>
    <row r="105" spans="1:8" ht="16.5" customHeight="1">
      <c r="B105" s="12">
        <f t="array" aca="1" ref="B105:H105" ca="1">일+15+DATE(Calendar8Year,Calendar8MonthOption,1)-WEEKDAY(DATE(Calendar8Year,Calendar8MonthOption,1),WeekdayOption)</f>
        <v>44788</v>
      </c>
      <c r="C105" s="12">
        <f ca="1"/>
        <v>44789</v>
      </c>
      <c r="D105" s="12">
        <f ca="1"/>
        <v>44790</v>
      </c>
      <c r="E105" s="12">
        <f ca="1"/>
        <v>44791</v>
      </c>
      <c r="F105" s="12">
        <f ca="1"/>
        <v>44792</v>
      </c>
      <c r="G105" s="12">
        <f ca="1"/>
        <v>44793</v>
      </c>
      <c r="H105" s="13">
        <f ca="1"/>
        <v>44794</v>
      </c>
    </row>
    <row r="106" spans="1:8" ht="56.25" customHeight="1">
      <c r="B106" s="7"/>
      <c r="C106" s="7"/>
      <c r="D106" s="7"/>
      <c r="E106" s="7"/>
      <c r="F106" s="7"/>
      <c r="G106" s="7"/>
      <c r="H106" s="8"/>
    </row>
    <row r="107" spans="1:8" ht="16.5" customHeight="1">
      <c r="B107" s="12">
        <f t="array" aca="1" ref="B107:H107" ca="1">일+22+DATE(Calendar8Year,Calendar8MonthOption,1)-WEEKDAY(DATE(Calendar8Year,Calendar8MonthOption,1),WeekdayOption)</f>
        <v>44795</v>
      </c>
      <c r="C107" s="12">
        <f ca="1"/>
        <v>44796</v>
      </c>
      <c r="D107" s="12">
        <f ca="1"/>
        <v>44797</v>
      </c>
      <c r="E107" s="12">
        <f ca="1"/>
        <v>44798</v>
      </c>
      <c r="F107" s="12">
        <f ca="1"/>
        <v>44799</v>
      </c>
      <c r="G107" s="12">
        <f ca="1"/>
        <v>44800</v>
      </c>
      <c r="H107" s="13">
        <f ca="1"/>
        <v>44801</v>
      </c>
    </row>
    <row r="108" spans="1:8" ht="56.25" customHeight="1">
      <c r="B108" s="7"/>
      <c r="C108" s="7"/>
      <c r="D108" s="7"/>
      <c r="E108" s="7"/>
      <c r="F108" s="7"/>
      <c r="G108" s="7"/>
      <c r="H108" s="8"/>
    </row>
    <row r="109" spans="1:8" ht="16.5" customHeight="1">
      <c r="B109" s="12">
        <f t="array" aca="1" ref="B109:H109" ca="1">일+29+DATE(Calendar8Year,Calendar8MonthOption,1)-WEEKDAY(DATE(Calendar8Year,Calendar8MonthOption,1),WeekdayOption)</f>
        <v>44802</v>
      </c>
      <c r="C109" s="12">
        <f ca="1"/>
        <v>44803</v>
      </c>
      <c r="D109" s="12">
        <f ca="1"/>
        <v>44804</v>
      </c>
      <c r="E109" s="12">
        <f ca="1"/>
        <v>44805</v>
      </c>
      <c r="F109" s="12">
        <f ca="1"/>
        <v>44806</v>
      </c>
      <c r="G109" s="12">
        <f ca="1"/>
        <v>44807</v>
      </c>
      <c r="H109" s="13">
        <f ca="1"/>
        <v>44808</v>
      </c>
    </row>
    <row r="110" spans="1:8" ht="57" customHeight="1">
      <c r="B110" s="7"/>
      <c r="C110" s="7"/>
      <c r="D110" s="7"/>
      <c r="E110" s="7"/>
      <c r="F110" s="7"/>
      <c r="G110" s="7"/>
      <c r="H110" s="11"/>
    </row>
    <row r="111" spans="1:8" ht="16.5" customHeight="1">
      <c r="B111" s="12">
        <f t="array" aca="1" ref="B111:C111" ca="1">일+36+DATE(Calendar8Year,Calendar8MonthOption,1)-WEEKDAY(DATE(Calendar8Year,Calendar8MonthOption,1),WeekdayOption)</f>
        <v>44809</v>
      </c>
      <c r="C111" s="12">
        <f ca="1"/>
        <v>44810</v>
      </c>
      <c r="D111" s="15" t="s">
        <v>1</v>
      </c>
      <c r="E111" s="15"/>
      <c r="F111" s="15"/>
      <c r="G111" s="15"/>
      <c r="H111" s="15"/>
    </row>
    <row r="112" spans="1:8" ht="63.75" customHeight="1">
      <c r="B112" s="7"/>
      <c r="C112" s="7"/>
      <c r="D112" s="17"/>
      <c r="E112" s="17"/>
      <c r="F112" s="17"/>
      <c r="G112" s="17"/>
      <c r="H112" s="17"/>
    </row>
    <row r="113" spans="1:8" ht="54" customHeight="1">
      <c r="A113" s="1"/>
      <c r="B113" s="2">
        <f ca="1">YEAR(DATE(Calendar8Year,Calendar8MonthOption+1,1))</f>
        <v>2022</v>
      </c>
      <c r="C113" s="14" t="str">
        <f ca="1">TEXT(DATE(Calendar8Year,Calendar8MonthOption+1,1),"m월")</f>
        <v>9월</v>
      </c>
      <c r="D113" s="14"/>
      <c r="E113" s="14"/>
      <c r="F113" s="10"/>
      <c r="G113" s="10"/>
      <c r="H113" s="1"/>
    </row>
    <row r="114" spans="1:8" ht="17.100000000000001" customHeight="1">
      <c r="A114" s="4"/>
      <c r="B114" s="5" t="str">
        <f t="shared" ref="B114:H114" ca="1" si="8">UPPER(TEXT(B115,"aaaa"))</f>
        <v>월요일</v>
      </c>
      <c r="C114" s="6" t="str">
        <f t="shared" ca="1" si="8"/>
        <v>화요일</v>
      </c>
      <c r="D114" s="5" t="str">
        <f t="shared" ca="1" si="8"/>
        <v>수요일</v>
      </c>
      <c r="E114" s="6" t="str">
        <f t="shared" ca="1" si="8"/>
        <v>목요일</v>
      </c>
      <c r="F114" s="5" t="str">
        <f t="shared" ca="1" si="8"/>
        <v>금요일</v>
      </c>
      <c r="G114" s="6" t="str">
        <f t="shared" ca="1" si="8"/>
        <v>토요일</v>
      </c>
      <c r="H114" s="5" t="str">
        <f t="shared" ca="1" si="8"/>
        <v>일요일</v>
      </c>
    </row>
    <row r="115" spans="1:8" ht="16.5" customHeight="1">
      <c r="B115" s="12">
        <f t="array" aca="1" ref="B115:H115" ca="1">일+1+DATE(Calendar9Year,Calendar9MonthOption,1)-WEEKDAY(DATE(Calendar9Year,Calendar9MonthOption,1),WeekdayOption)</f>
        <v>44802</v>
      </c>
      <c r="C115" s="12">
        <f ca="1"/>
        <v>44803</v>
      </c>
      <c r="D115" s="12">
        <f ca="1"/>
        <v>44804</v>
      </c>
      <c r="E115" s="12">
        <f ca="1"/>
        <v>44805</v>
      </c>
      <c r="F115" s="12">
        <f ca="1"/>
        <v>44806</v>
      </c>
      <c r="G115" s="12">
        <f ca="1"/>
        <v>44807</v>
      </c>
      <c r="H115" s="13">
        <f ca="1"/>
        <v>44808</v>
      </c>
    </row>
    <row r="116" spans="1:8" ht="56.25" customHeight="1">
      <c r="B116" s="7"/>
      <c r="C116" s="7"/>
      <c r="D116" s="7"/>
      <c r="E116" s="7"/>
      <c r="F116" s="7"/>
      <c r="G116" s="7"/>
      <c r="H116" s="8"/>
    </row>
    <row r="117" spans="1:8" ht="16.5" customHeight="1">
      <c r="B117" s="12">
        <f t="array" aca="1" ref="B117:H117" ca="1">일+8+DATE(Calendar9Year,Calendar9MonthOption,1)-WEEKDAY(DATE(Calendar9Year,Calendar9MonthOption,1),WeekdayOption)</f>
        <v>44809</v>
      </c>
      <c r="C117" s="12">
        <f ca="1"/>
        <v>44810</v>
      </c>
      <c r="D117" s="12">
        <f ca="1"/>
        <v>44811</v>
      </c>
      <c r="E117" s="12">
        <f ca="1"/>
        <v>44812</v>
      </c>
      <c r="F117" s="12">
        <f ca="1"/>
        <v>44813</v>
      </c>
      <c r="G117" s="12">
        <f ca="1"/>
        <v>44814</v>
      </c>
      <c r="H117" s="13">
        <f ca="1"/>
        <v>44815</v>
      </c>
    </row>
    <row r="118" spans="1:8" ht="56.25" customHeight="1">
      <c r="B118" s="7"/>
      <c r="C118" s="7"/>
      <c r="D118" s="7"/>
      <c r="E118" s="7"/>
      <c r="F118" s="7"/>
      <c r="G118" s="7"/>
      <c r="H118" s="8"/>
    </row>
    <row r="119" spans="1:8" ht="16.5" customHeight="1">
      <c r="B119" s="12">
        <f t="array" aca="1" ref="B119:H119" ca="1">일+15+DATE(Calendar9Year,Calendar9MonthOption,1)-WEEKDAY(DATE(Calendar9Year,Calendar9MonthOption,1),WeekdayOption)</f>
        <v>44816</v>
      </c>
      <c r="C119" s="12">
        <f ca="1"/>
        <v>44817</v>
      </c>
      <c r="D119" s="12">
        <f ca="1"/>
        <v>44818</v>
      </c>
      <c r="E119" s="12">
        <f ca="1"/>
        <v>44819</v>
      </c>
      <c r="F119" s="12">
        <f ca="1"/>
        <v>44820</v>
      </c>
      <c r="G119" s="12">
        <f ca="1"/>
        <v>44821</v>
      </c>
      <c r="H119" s="13">
        <f ca="1"/>
        <v>44822</v>
      </c>
    </row>
    <row r="120" spans="1:8" ht="56.25" customHeight="1">
      <c r="B120" s="7"/>
      <c r="C120" s="7"/>
      <c r="D120" s="7"/>
      <c r="E120" s="7"/>
      <c r="F120" s="7"/>
      <c r="G120" s="7"/>
      <c r="H120" s="8"/>
    </row>
    <row r="121" spans="1:8" ht="16.5" customHeight="1">
      <c r="B121" s="12">
        <f t="array" aca="1" ref="B121:H121" ca="1">일+22+DATE(Calendar9Year,Calendar9MonthOption,1)-WEEKDAY(DATE(Calendar9Year,Calendar9MonthOption,1),WeekdayOption)</f>
        <v>44823</v>
      </c>
      <c r="C121" s="12">
        <f ca="1"/>
        <v>44824</v>
      </c>
      <c r="D121" s="12">
        <f ca="1"/>
        <v>44825</v>
      </c>
      <c r="E121" s="12">
        <f ca="1"/>
        <v>44826</v>
      </c>
      <c r="F121" s="12">
        <f ca="1"/>
        <v>44827</v>
      </c>
      <c r="G121" s="12">
        <f ca="1"/>
        <v>44828</v>
      </c>
      <c r="H121" s="13">
        <f ca="1"/>
        <v>44829</v>
      </c>
    </row>
    <row r="122" spans="1:8" ht="56.25" customHeight="1">
      <c r="B122" s="7"/>
      <c r="C122" s="7"/>
      <c r="D122" s="7"/>
      <c r="E122" s="7"/>
      <c r="F122" s="7"/>
      <c r="G122" s="7"/>
      <c r="H122" s="8"/>
    </row>
    <row r="123" spans="1:8" ht="16.5" customHeight="1">
      <c r="B123" s="12">
        <f t="array" aca="1" ref="B123:H123" ca="1">일+29+DATE(Calendar9Year,Calendar9MonthOption,1)-WEEKDAY(DATE(Calendar9Year,Calendar9MonthOption,1),WeekdayOption)</f>
        <v>44830</v>
      </c>
      <c r="C123" s="12">
        <f ca="1"/>
        <v>44831</v>
      </c>
      <c r="D123" s="12">
        <f ca="1"/>
        <v>44832</v>
      </c>
      <c r="E123" s="12">
        <f ca="1"/>
        <v>44833</v>
      </c>
      <c r="F123" s="12">
        <f ca="1"/>
        <v>44834</v>
      </c>
      <c r="G123" s="12">
        <f ca="1"/>
        <v>44835</v>
      </c>
      <c r="H123" s="13">
        <f ca="1"/>
        <v>44836</v>
      </c>
    </row>
    <row r="124" spans="1:8" ht="57" customHeight="1">
      <c r="B124" s="7"/>
      <c r="C124" s="7"/>
      <c r="D124" s="7"/>
      <c r="E124" s="7"/>
      <c r="F124" s="7"/>
      <c r="G124" s="7"/>
      <c r="H124" s="11"/>
    </row>
    <row r="125" spans="1:8" ht="16.5" customHeight="1">
      <c r="B125" s="12">
        <f t="array" aca="1" ref="B125:C125" ca="1">일+36+DATE(Calendar9Year,Calendar9MonthOption,1)-WEEKDAY(DATE(Calendar9Year,Calendar9MonthOption,1),WeekdayOption)</f>
        <v>44837</v>
      </c>
      <c r="C125" s="12">
        <f ca="1"/>
        <v>44838</v>
      </c>
      <c r="D125" s="15" t="s">
        <v>1</v>
      </c>
      <c r="E125" s="15"/>
      <c r="F125" s="15"/>
      <c r="G125" s="15"/>
      <c r="H125" s="15"/>
    </row>
    <row r="126" spans="1:8" ht="63.75" customHeight="1">
      <c r="B126" s="7"/>
      <c r="C126" s="7"/>
      <c r="D126" s="17"/>
      <c r="E126" s="17"/>
      <c r="F126" s="17"/>
      <c r="G126" s="17"/>
      <c r="H126" s="17"/>
    </row>
    <row r="127" spans="1:8" ht="54" customHeight="1">
      <c r="A127" s="1"/>
      <c r="B127" s="2">
        <f ca="1">YEAR(DATE(Calendar9Year,Calendar9MonthOption+1,1))</f>
        <v>2022</v>
      </c>
      <c r="C127" s="14" t="str">
        <f ca="1">TEXT(DATE(Calendar9Year,Calendar9MonthOption+1,1),"m월")</f>
        <v>10월</v>
      </c>
      <c r="D127" s="14"/>
      <c r="E127" s="14"/>
      <c r="F127" s="10"/>
      <c r="G127" s="10"/>
      <c r="H127" s="1"/>
    </row>
    <row r="128" spans="1:8" ht="17.100000000000001" customHeight="1">
      <c r="A128" s="4"/>
      <c r="B128" s="5" t="str">
        <f t="shared" ref="B128:H128" ca="1" si="9">UPPER(TEXT(B129,"aaaa"))</f>
        <v>월요일</v>
      </c>
      <c r="C128" s="6" t="str">
        <f t="shared" ca="1" si="9"/>
        <v>화요일</v>
      </c>
      <c r="D128" s="5" t="str">
        <f t="shared" ca="1" si="9"/>
        <v>수요일</v>
      </c>
      <c r="E128" s="6" t="str">
        <f t="shared" ca="1" si="9"/>
        <v>목요일</v>
      </c>
      <c r="F128" s="5" t="str">
        <f t="shared" ca="1" si="9"/>
        <v>금요일</v>
      </c>
      <c r="G128" s="6" t="str">
        <f t="shared" ca="1" si="9"/>
        <v>토요일</v>
      </c>
      <c r="H128" s="5" t="str">
        <f t="shared" ca="1" si="9"/>
        <v>일요일</v>
      </c>
    </row>
    <row r="129" spans="2:8" ht="16.5" customHeight="1">
      <c r="B129" s="12">
        <f t="array" aca="1" ref="B129:H129" ca="1">일+1+DATE(Calendar10Year,Calendar10MonthOption,1)-WEEKDAY(DATE(Calendar10Year,Calendar10MonthOption,1),WeekdayOption)</f>
        <v>44830</v>
      </c>
      <c r="C129" s="12">
        <f ca="1"/>
        <v>44831</v>
      </c>
      <c r="D129" s="12">
        <f ca="1"/>
        <v>44832</v>
      </c>
      <c r="E129" s="12">
        <f ca="1"/>
        <v>44833</v>
      </c>
      <c r="F129" s="12">
        <f ca="1"/>
        <v>44834</v>
      </c>
      <c r="G129" s="12">
        <f ca="1"/>
        <v>44835</v>
      </c>
      <c r="H129" s="13">
        <f ca="1"/>
        <v>44836</v>
      </c>
    </row>
    <row r="130" spans="2:8" ht="56.25" customHeight="1">
      <c r="B130" s="7"/>
      <c r="C130" s="7"/>
      <c r="D130" s="7"/>
      <c r="E130" s="7"/>
      <c r="F130" s="7"/>
      <c r="G130" s="7"/>
      <c r="H130" s="8"/>
    </row>
    <row r="131" spans="2:8" ht="16.5" customHeight="1">
      <c r="B131" s="12">
        <f t="array" aca="1" ref="B131:H131" ca="1">일+8+DATE(Calendar10Year,Calendar10MonthOption,1)-WEEKDAY(DATE(Calendar10Year,Calendar10MonthOption,1),WeekdayOption)</f>
        <v>44837</v>
      </c>
      <c r="C131" s="12">
        <f ca="1"/>
        <v>44838</v>
      </c>
      <c r="D131" s="12">
        <f ca="1"/>
        <v>44839</v>
      </c>
      <c r="E131" s="12">
        <f ca="1"/>
        <v>44840</v>
      </c>
      <c r="F131" s="12">
        <f ca="1"/>
        <v>44841</v>
      </c>
      <c r="G131" s="12">
        <f ca="1"/>
        <v>44842</v>
      </c>
      <c r="H131" s="13">
        <f ca="1"/>
        <v>44843</v>
      </c>
    </row>
    <row r="132" spans="2:8" ht="56.25" customHeight="1">
      <c r="B132" s="7"/>
      <c r="C132" s="7"/>
      <c r="D132" s="7"/>
      <c r="E132" s="7"/>
      <c r="F132" s="7"/>
      <c r="G132" s="7"/>
      <c r="H132" s="8"/>
    </row>
    <row r="133" spans="2:8" ht="16.5" customHeight="1">
      <c r="B133" s="12">
        <f t="array" aca="1" ref="B133:H133" ca="1">일+15+DATE(Calendar10Year,Calendar10MonthOption,1)-WEEKDAY(DATE(Calendar10Year,Calendar10MonthOption,1),WeekdayOption)</f>
        <v>44844</v>
      </c>
      <c r="C133" s="12">
        <f ca="1"/>
        <v>44845</v>
      </c>
      <c r="D133" s="12">
        <f ca="1"/>
        <v>44846</v>
      </c>
      <c r="E133" s="12">
        <f ca="1"/>
        <v>44847</v>
      </c>
      <c r="F133" s="12">
        <f ca="1"/>
        <v>44848</v>
      </c>
      <c r="G133" s="12">
        <f ca="1"/>
        <v>44849</v>
      </c>
      <c r="H133" s="13">
        <f ca="1"/>
        <v>44850</v>
      </c>
    </row>
    <row r="134" spans="2:8" ht="56.25" customHeight="1">
      <c r="B134" s="7"/>
      <c r="C134" s="7"/>
      <c r="D134" s="7"/>
      <c r="E134" s="7"/>
      <c r="F134" s="7"/>
      <c r="G134" s="7"/>
      <c r="H134" s="8"/>
    </row>
    <row r="135" spans="2:8" ht="16.5" customHeight="1">
      <c r="B135" s="12">
        <f t="array" aca="1" ref="B135:H135" ca="1">일+22+DATE(Calendar10Year,Calendar10MonthOption,1)-WEEKDAY(DATE(Calendar10Year,Calendar10MonthOption,1),WeekdayOption)</f>
        <v>44851</v>
      </c>
      <c r="C135" s="12">
        <f ca="1"/>
        <v>44852</v>
      </c>
      <c r="D135" s="12">
        <f ca="1"/>
        <v>44853</v>
      </c>
      <c r="E135" s="12">
        <f ca="1"/>
        <v>44854</v>
      </c>
      <c r="F135" s="12">
        <f ca="1"/>
        <v>44855</v>
      </c>
      <c r="G135" s="12">
        <f ca="1"/>
        <v>44856</v>
      </c>
      <c r="H135" s="13">
        <f ca="1"/>
        <v>44857</v>
      </c>
    </row>
    <row r="136" spans="2:8" ht="56.25" customHeight="1">
      <c r="B136" s="7"/>
      <c r="C136" s="7"/>
      <c r="D136" s="7"/>
      <c r="E136" s="7"/>
      <c r="F136" s="7"/>
      <c r="G136" s="7"/>
      <c r="H136" s="8"/>
    </row>
    <row r="137" spans="2:8" ht="16.5" customHeight="1">
      <c r="B137" s="12">
        <f t="array" aca="1" ref="B137:H137" ca="1">일+29+DATE(Calendar10Year,Calendar10MonthOption,1)-WEEKDAY(DATE(Calendar10Year,Calendar10MonthOption,1),WeekdayOption)</f>
        <v>44858</v>
      </c>
      <c r="C137" s="12">
        <f ca="1"/>
        <v>44859</v>
      </c>
      <c r="D137" s="12">
        <f ca="1"/>
        <v>44860</v>
      </c>
      <c r="E137" s="12">
        <f ca="1"/>
        <v>44861</v>
      </c>
      <c r="F137" s="12">
        <f ca="1"/>
        <v>44862</v>
      </c>
      <c r="G137" s="12">
        <f ca="1"/>
        <v>44863</v>
      </c>
      <c r="H137" s="13">
        <f ca="1"/>
        <v>44864</v>
      </c>
    </row>
    <row r="138" spans="2:8" ht="57" customHeight="1">
      <c r="B138" s="7"/>
      <c r="C138" s="7"/>
      <c r="D138" s="7"/>
      <c r="E138" s="7"/>
      <c r="F138" s="7"/>
      <c r="G138" s="7"/>
      <c r="H138" s="11"/>
    </row>
    <row r="139" spans="2:8" ht="16.5" customHeight="1">
      <c r="B139" s="12">
        <f t="array" aca="1" ref="B139:C139" ca="1">일+36+DATE(Calendar10Year,Calendar10MonthOption,1)-WEEKDAY(DATE(Calendar10Year,Calendar10MonthOption,1),WeekdayOption)</f>
        <v>44865</v>
      </c>
      <c r="C139" s="12">
        <f ca="1"/>
        <v>44866</v>
      </c>
      <c r="D139" s="15" t="s">
        <v>1</v>
      </c>
      <c r="E139" s="15"/>
      <c r="F139" s="15"/>
      <c r="G139" s="15"/>
      <c r="H139" s="15"/>
    </row>
    <row r="140" spans="2:8" ht="63.75" customHeight="1">
      <c r="B140" s="7"/>
      <c r="C140" s="7"/>
      <c r="D140" s="17"/>
      <c r="E140" s="17"/>
      <c r="F140" s="17"/>
      <c r="G140" s="17"/>
      <c r="H140" s="17"/>
    </row>
    <row r="141" spans="2:8" ht="54" customHeight="1">
      <c r="B141" s="2">
        <f ca="1">YEAR(DATE(Calendar10Year,Calendar10MonthOption+1,1))</f>
        <v>2022</v>
      </c>
      <c r="C141" s="14" t="str">
        <f ca="1">TEXT(DATE(Calendar10Year,Calendar10MonthOption+1,1),"m월")</f>
        <v>11월</v>
      </c>
      <c r="D141" s="14"/>
      <c r="E141" s="14"/>
      <c r="F141" s="10"/>
      <c r="G141" s="10"/>
      <c r="H141" s="1"/>
    </row>
    <row r="142" spans="2:8" ht="17.100000000000001" customHeight="1">
      <c r="B142" s="5" t="str">
        <f t="shared" ref="B142:H142" ca="1" si="10">UPPER(TEXT(B143,"aaaa"))</f>
        <v>월요일</v>
      </c>
      <c r="C142" s="6" t="str">
        <f t="shared" ca="1" si="10"/>
        <v>화요일</v>
      </c>
      <c r="D142" s="5" t="str">
        <f t="shared" ca="1" si="10"/>
        <v>수요일</v>
      </c>
      <c r="E142" s="6" t="str">
        <f t="shared" ca="1" si="10"/>
        <v>목요일</v>
      </c>
      <c r="F142" s="5" t="str">
        <f t="shared" ca="1" si="10"/>
        <v>금요일</v>
      </c>
      <c r="G142" s="6" t="str">
        <f t="shared" ca="1" si="10"/>
        <v>토요일</v>
      </c>
      <c r="H142" s="5" t="str">
        <f t="shared" ca="1" si="10"/>
        <v>일요일</v>
      </c>
    </row>
    <row r="143" spans="2:8" ht="16.5" customHeight="1">
      <c r="B143" s="12">
        <f t="array" aca="1" ref="B143:H143" ca="1">일+1+DATE(Calendar11Year,Calendar11MonthOption,1)-WEEKDAY(DATE(Calendar11Year,Calendar11MonthOption,1),WeekdayOption)</f>
        <v>44865</v>
      </c>
      <c r="C143" s="12">
        <f ca="1"/>
        <v>44866</v>
      </c>
      <c r="D143" s="12">
        <f ca="1"/>
        <v>44867</v>
      </c>
      <c r="E143" s="12">
        <f ca="1"/>
        <v>44868</v>
      </c>
      <c r="F143" s="12">
        <f ca="1"/>
        <v>44869</v>
      </c>
      <c r="G143" s="12">
        <f ca="1"/>
        <v>44870</v>
      </c>
      <c r="H143" s="13">
        <f ca="1"/>
        <v>44871</v>
      </c>
    </row>
    <row r="144" spans="2:8" ht="56.25" customHeight="1">
      <c r="B144" s="7"/>
      <c r="C144" s="7"/>
      <c r="D144" s="7"/>
      <c r="E144" s="7"/>
      <c r="F144" s="7"/>
      <c r="G144" s="7"/>
      <c r="H144" s="8"/>
    </row>
    <row r="145" spans="2:8" ht="16.5" customHeight="1">
      <c r="B145" s="12">
        <f t="array" aca="1" ref="B145:H145" ca="1">일+8+DATE(Calendar11Year,Calendar11MonthOption,1)-WEEKDAY(DATE(Calendar11Year,Calendar11MonthOption,1),WeekdayOption)</f>
        <v>44872</v>
      </c>
      <c r="C145" s="12">
        <f ca="1"/>
        <v>44873</v>
      </c>
      <c r="D145" s="12">
        <f ca="1"/>
        <v>44874</v>
      </c>
      <c r="E145" s="12">
        <f ca="1"/>
        <v>44875</v>
      </c>
      <c r="F145" s="12">
        <f ca="1"/>
        <v>44876</v>
      </c>
      <c r="G145" s="12">
        <f ca="1"/>
        <v>44877</v>
      </c>
      <c r="H145" s="13">
        <f ca="1"/>
        <v>44878</v>
      </c>
    </row>
    <row r="146" spans="2:8" ht="56.25" customHeight="1">
      <c r="B146" s="7"/>
      <c r="C146" s="7"/>
      <c r="D146" s="7"/>
      <c r="E146" s="7"/>
      <c r="F146" s="7"/>
      <c r="G146" s="7"/>
      <c r="H146" s="8"/>
    </row>
    <row r="147" spans="2:8" ht="16.5" customHeight="1">
      <c r="B147" s="12">
        <f t="array" aca="1" ref="B147:H147" ca="1">일+15+DATE(Calendar11Year,Calendar11MonthOption,1)-WEEKDAY(DATE(Calendar11Year,Calendar11MonthOption,1),WeekdayOption)</f>
        <v>44879</v>
      </c>
      <c r="C147" s="12">
        <f ca="1"/>
        <v>44880</v>
      </c>
      <c r="D147" s="12">
        <f ca="1"/>
        <v>44881</v>
      </c>
      <c r="E147" s="12">
        <f ca="1"/>
        <v>44882</v>
      </c>
      <c r="F147" s="12">
        <f ca="1"/>
        <v>44883</v>
      </c>
      <c r="G147" s="12">
        <f ca="1"/>
        <v>44884</v>
      </c>
      <c r="H147" s="13">
        <f ca="1"/>
        <v>44885</v>
      </c>
    </row>
    <row r="148" spans="2:8" ht="56.25" customHeight="1">
      <c r="B148" s="7"/>
      <c r="C148" s="7"/>
      <c r="D148" s="7"/>
      <c r="E148" s="7"/>
      <c r="F148" s="7"/>
      <c r="G148" s="7"/>
      <c r="H148" s="8"/>
    </row>
    <row r="149" spans="2:8" ht="16.5" customHeight="1">
      <c r="B149" s="12">
        <f t="array" aca="1" ref="B149:H149" ca="1">일+22+DATE(Calendar11Year,Calendar11MonthOption,1)-WEEKDAY(DATE(Calendar11Year,Calendar11MonthOption,1),WeekdayOption)</f>
        <v>44886</v>
      </c>
      <c r="C149" s="12">
        <f ca="1"/>
        <v>44887</v>
      </c>
      <c r="D149" s="12">
        <f ca="1"/>
        <v>44888</v>
      </c>
      <c r="E149" s="12">
        <f ca="1"/>
        <v>44889</v>
      </c>
      <c r="F149" s="12">
        <f ca="1"/>
        <v>44890</v>
      </c>
      <c r="G149" s="12">
        <f ca="1"/>
        <v>44891</v>
      </c>
      <c r="H149" s="13">
        <f ca="1"/>
        <v>44892</v>
      </c>
    </row>
    <row r="150" spans="2:8" ht="56.25" customHeight="1">
      <c r="B150" s="7"/>
      <c r="C150" s="7"/>
      <c r="D150" s="7"/>
      <c r="E150" s="7"/>
      <c r="F150" s="7"/>
      <c r="G150" s="7"/>
      <c r="H150" s="8"/>
    </row>
    <row r="151" spans="2:8" ht="16.5" customHeight="1">
      <c r="B151" s="12">
        <f t="array" aca="1" ref="B151:H151" ca="1">일+29+DATE(Calendar11Year,Calendar11MonthOption,1)-WEEKDAY(DATE(Calendar11Year,Calendar11MonthOption,1),WeekdayOption)</f>
        <v>44893</v>
      </c>
      <c r="C151" s="12">
        <f ca="1"/>
        <v>44894</v>
      </c>
      <c r="D151" s="12">
        <f ca="1"/>
        <v>44895</v>
      </c>
      <c r="E151" s="12">
        <f ca="1"/>
        <v>44896</v>
      </c>
      <c r="F151" s="12">
        <f ca="1"/>
        <v>44897</v>
      </c>
      <c r="G151" s="12">
        <f ca="1"/>
        <v>44898</v>
      </c>
      <c r="H151" s="13">
        <f ca="1"/>
        <v>44899</v>
      </c>
    </row>
    <row r="152" spans="2:8" ht="57" customHeight="1">
      <c r="B152" s="7"/>
      <c r="C152" s="7"/>
      <c r="D152" s="7"/>
      <c r="E152" s="7"/>
      <c r="F152" s="7"/>
      <c r="G152" s="7"/>
      <c r="H152" s="11"/>
    </row>
    <row r="153" spans="2:8" ht="16.5" customHeight="1">
      <c r="B153" s="12">
        <f t="array" aca="1" ref="B153:C153" ca="1">일+36+DATE(Calendar11Year,Calendar11MonthOption,1)-WEEKDAY(DATE(Calendar11Year,Calendar11MonthOption,1),WeekdayOption)</f>
        <v>44900</v>
      </c>
      <c r="C153" s="12">
        <f ca="1"/>
        <v>44901</v>
      </c>
      <c r="D153" s="15" t="s">
        <v>1</v>
      </c>
      <c r="E153" s="15"/>
      <c r="F153" s="15"/>
      <c r="G153" s="15"/>
      <c r="H153" s="15"/>
    </row>
    <row r="154" spans="2:8" ht="63.75" customHeight="1">
      <c r="B154" s="7"/>
      <c r="C154" s="7"/>
      <c r="D154" s="17"/>
      <c r="E154" s="17"/>
      <c r="F154" s="17"/>
      <c r="G154" s="17"/>
      <c r="H154" s="17"/>
    </row>
    <row r="155" spans="2:8" ht="54" customHeight="1">
      <c r="B155" s="2">
        <f ca="1">YEAR(DATE(Calendar11Year,Calendar11MonthOption+1,1))</f>
        <v>2022</v>
      </c>
      <c r="C155" s="14" t="str">
        <f ca="1">TEXT(DATE(Calendar11Year,Calendar11MonthOption+1,1),"m월")</f>
        <v>12월</v>
      </c>
      <c r="D155" s="14"/>
      <c r="E155" s="14"/>
      <c r="F155" s="10"/>
      <c r="G155" s="10"/>
      <c r="H155" s="1"/>
    </row>
    <row r="156" spans="2:8" ht="17.100000000000001" customHeight="1">
      <c r="B156" s="5" t="str">
        <f t="shared" ref="B156:H156" ca="1" si="11">UPPER(TEXT(B157,"aaaa"))</f>
        <v>월요일</v>
      </c>
      <c r="C156" s="6" t="str">
        <f t="shared" ca="1" si="11"/>
        <v>화요일</v>
      </c>
      <c r="D156" s="5" t="str">
        <f t="shared" ca="1" si="11"/>
        <v>수요일</v>
      </c>
      <c r="E156" s="6" t="str">
        <f t="shared" ca="1" si="11"/>
        <v>목요일</v>
      </c>
      <c r="F156" s="5" t="str">
        <f t="shared" ca="1" si="11"/>
        <v>금요일</v>
      </c>
      <c r="G156" s="6" t="str">
        <f t="shared" ca="1" si="11"/>
        <v>토요일</v>
      </c>
      <c r="H156" s="5" t="str">
        <f t="shared" ca="1" si="11"/>
        <v>일요일</v>
      </c>
    </row>
    <row r="157" spans="2:8" ht="16.5" customHeight="1">
      <c r="B157" s="12">
        <f t="array" aca="1" ref="B157:H157" ca="1">일+1+DATE(Calendar12Year,Calendar12MonthOption,1)-WEEKDAY(DATE(Calendar12Year,Calendar12MonthOption,1),WeekdayOption)</f>
        <v>44893</v>
      </c>
      <c r="C157" s="12">
        <f ca="1"/>
        <v>44894</v>
      </c>
      <c r="D157" s="12">
        <f ca="1"/>
        <v>44895</v>
      </c>
      <c r="E157" s="12">
        <f ca="1"/>
        <v>44896</v>
      </c>
      <c r="F157" s="12">
        <f ca="1"/>
        <v>44897</v>
      </c>
      <c r="G157" s="12">
        <f ca="1"/>
        <v>44898</v>
      </c>
      <c r="H157" s="13">
        <f ca="1"/>
        <v>44899</v>
      </c>
    </row>
    <row r="158" spans="2:8" ht="56.25" customHeight="1">
      <c r="B158" s="7"/>
      <c r="C158" s="7"/>
      <c r="D158" s="7"/>
      <c r="E158" s="7"/>
      <c r="F158" s="7"/>
      <c r="G158" s="7"/>
      <c r="H158" s="8"/>
    </row>
    <row r="159" spans="2:8" ht="16.5" customHeight="1">
      <c r="B159" s="12">
        <f t="array" aca="1" ref="B159:H159" ca="1">일+8+DATE(Calendar12Year,Calendar12MonthOption,1)-WEEKDAY(DATE(Calendar12Year,Calendar12MonthOption,1),WeekdayOption)</f>
        <v>44900</v>
      </c>
      <c r="C159" s="12">
        <f ca="1"/>
        <v>44901</v>
      </c>
      <c r="D159" s="12">
        <f ca="1"/>
        <v>44902</v>
      </c>
      <c r="E159" s="12">
        <f ca="1"/>
        <v>44903</v>
      </c>
      <c r="F159" s="12">
        <f ca="1"/>
        <v>44904</v>
      </c>
      <c r="G159" s="12">
        <f ca="1"/>
        <v>44905</v>
      </c>
      <c r="H159" s="13">
        <f ca="1"/>
        <v>44906</v>
      </c>
    </row>
    <row r="160" spans="2:8" ht="56.25" customHeight="1">
      <c r="B160" s="7"/>
      <c r="C160" s="7"/>
      <c r="D160" s="7"/>
      <c r="E160" s="7"/>
      <c r="F160" s="7"/>
      <c r="G160" s="7"/>
      <c r="H160" s="8"/>
    </row>
    <row r="161" spans="2:8" ht="16.5" customHeight="1">
      <c r="B161" s="12">
        <f t="array" aca="1" ref="B161:H161" ca="1">일+15+DATE(Calendar12Year,Calendar12MonthOption,1)-WEEKDAY(DATE(Calendar12Year,Calendar12MonthOption,1),WeekdayOption)</f>
        <v>44907</v>
      </c>
      <c r="C161" s="12">
        <f ca="1"/>
        <v>44908</v>
      </c>
      <c r="D161" s="12">
        <f ca="1"/>
        <v>44909</v>
      </c>
      <c r="E161" s="12">
        <f ca="1"/>
        <v>44910</v>
      </c>
      <c r="F161" s="12">
        <f ca="1"/>
        <v>44911</v>
      </c>
      <c r="G161" s="12">
        <f ca="1"/>
        <v>44912</v>
      </c>
      <c r="H161" s="13">
        <f ca="1"/>
        <v>44913</v>
      </c>
    </row>
    <row r="162" spans="2:8" ht="56.25" customHeight="1">
      <c r="B162" s="7"/>
      <c r="C162" s="7"/>
      <c r="D162" s="7"/>
      <c r="E162" s="7"/>
      <c r="F162" s="7"/>
      <c r="G162" s="7"/>
      <c r="H162" s="8"/>
    </row>
    <row r="163" spans="2:8" ht="16.5" customHeight="1">
      <c r="B163" s="12">
        <f t="array" aca="1" ref="B163:H163" ca="1">일+22+DATE(Calendar12Year,Calendar12MonthOption,1)-WEEKDAY(DATE(Calendar12Year,Calendar12MonthOption,1),WeekdayOption)</f>
        <v>44914</v>
      </c>
      <c r="C163" s="12">
        <f ca="1"/>
        <v>44915</v>
      </c>
      <c r="D163" s="12">
        <f ca="1"/>
        <v>44916</v>
      </c>
      <c r="E163" s="12">
        <f ca="1"/>
        <v>44917</v>
      </c>
      <c r="F163" s="12">
        <f ca="1"/>
        <v>44918</v>
      </c>
      <c r="G163" s="12">
        <f ca="1"/>
        <v>44919</v>
      </c>
      <c r="H163" s="13">
        <f ca="1"/>
        <v>44920</v>
      </c>
    </row>
    <row r="164" spans="2:8" ht="56.25" customHeight="1">
      <c r="B164" s="7"/>
      <c r="C164" s="7"/>
      <c r="D164" s="7"/>
      <c r="E164" s="7"/>
      <c r="F164" s="7"/>
      <c r="G164" s="7"/>
      <c r="H164" s="8"/>
    </row>
    <row r="165" spans="2:8" ht="16.5" customHeight="1">
      <c r="B165" s="12">
        <f t="array" aca="1" ref="B165:H165" ca="1">일+29+DATE(Calendar12Year,Calendar12MonthOption,1)-WEEKDAY(DATE(Calendar12Year,Calendar12MonthOption,1),WeekdayOption)</f>
        <v>44921</v>
      </c>
      <c r="C165" s="12">
        <f ca="1"/>
        <v>44922</v>
      </c>
      <c r="D165" s="12">
        <f ca="1"/>
        <v>44923</v>
      </c>
      <c r="E165" s="12">
        <f ca="1"/>
        <v>44924</v>
      </c>
      <c r="F165" s="12">
        <f ca="1"/>
        <v>44925</v>
      </c>
      <c r="G165" s="12">
        <f ca="1"/>
        <v>44926</v>
      </c>
      <c r="H165" s="13">
        <f ca="1"/>
        <v>44927</v>
      </c>
    </row>
    <row r="166" spans="2:8" ht="57" customHeight="1">
      <c r="B166" s="7"/>
      <c r="C166" s="7"/>
      <c r="D166" s="7"/>
      <c r="E166" s="7"/>
      <c r="F166" s="7"/>
      <c r="G166" s="7"/>
      <c r="H166" s="11"/>
    </row>
    <row r="167" spans="2:8" ht="16.5" customHeight="1">
      <c r="B167" s="12">
        <f t="array" aca="1" ref="B167:C167" ca="1">일+36+DATE(Calendar12Year,Calendar12MonthOption,1)-WEEKDAY(DATE(Calendar12Year,Calendar12MonthOption,1),WeekdayOption)</f>
        <v>44928</v>
      </c>
      <c r="C167" s="12">
        <f ca="1"/>
        <v>44929</v>
      </c>
      <c r="D167" s="15" t="s">
        <v>1</v>
      </c>
      <c r="E167" s="15"/>
      <c r="F167" s="15"/>
      <c r="G167" s="15"/>
      <c r="H167" s="15"/>
    </row>
    <row r="168" spans="2:8" ht="63.75" customHeight="1">
      <c r="B168" s="7"/>
      <c r="C168" s="7"/>
      <c r="D168" s="17"/>
      <c r="E168" s="17"/>
      <c r="F168" s="17"/>
      <c r="G168" s="17"/>
      <c r="H168" s="17"/>
    </row>
  </sheetData>
  <mergeCells count="36">
    <mergeCell ref="D168:H168"/>
    <mergeCell ref="D139:H139"/>
    <mergeCell ref="D140:H140"/>
    <mergeCell ref="D97:H97"/>
    <mergeCell ref="D84:H84"/>
    <mergeCell ref="D126:H126"/>
    <mergeCell ref="D111:H111"/>
    <mergeCell ref="D125:H125"/>
    <mergeCell ref="D98:H98"/>
    <mergeCell ref="D112:H112"/>
    <mergeCell ref="D154:H154"/>
    <mergeCell ref="D167:H167"/>
    <mergeCell ref="C113:E113"/>
    <mergeCell ref="C127:E127"/>
    <mergeCell ref="C141:E141"/>
    <mergeCell ref="C155:E155"/>
    <mergeCell ref="D153:H153"/>
    <mergeCell ref="D13:H13"/>
    <mergeCell ref="D14:H14"/>
    <mergeCell ref="D42:H42"/>
    <mergeCell ref="D56:H56"/>
    <mergeCell ref="D70:H70"/>
    <mergeCell ref="D55:H55"/>
    <mergeCell ref="D69:H69"/>
    <mergeCell ref="D27:H27"/>
    <mergeCell ref="D28:H28"/>
    <mergeCell ref="D41:H41"/>
    <mergeCell ref="C57:E57"/>
    <mergeCell ref="C71:E71"/>
    <mergeCell ref="C85:E85"/>
    <mergeCell ref="C99:E99"/>
    <mergeCell ref="C1:E1"/>
    <mergeCell ref="C15:E15"/>
    <mergeCell ref="C29:E29"/>
    <mergeCell ref="C43:E43"/>
    <mergeCell ref="D83:H83"/>
  </mergeCells>
  <phoneticPr fontId="1" type="noConversion"/>
  <conditionalFormatting sqref="B3:H3 B5:H5 B7:H7 B9:H9 B11:H11 B13:C13">
    <cfRule type="expression" dxfId="11" priority="38">
      <formula>MONTH(B3)&lt;&gt;Calendar1MonthOption</formula>
    </cfRule>
  </conditionalFormatting>
  <conditionalFormatting sqref="B17:H17 B19:H19 B21:H21 B23:H23 B25:H25 B27:C27">
    <cfRule type="expression" dxfId="10" priority="27">
      <formula>MONTH(B17)&lt;&gt;Calendar2MonthOption</formula>
    </cfRule>
  </conditionalFormatting>
  <conditionalFormatting sqref="B31:H31 B33:H33 B35:H35 B37:H37 B39:H39 B41:C41">
    <cfRule type="expression" dxfId="9" priority="25">
      <formula>MONTH(B31)&lt;&gt;Calendar3MonthOption</formula>
    </cfRule>
  </conditionalFormatting>
  <conditionalFormatting sqref="B45:H45 B47:H47 B49:H49 B51:H51 B53:H53 B55:C55">
    <cfRule type="expression" dxfId="8" priority="23">
      <formula>MONTH(B45)&lt;&gt;Calendar4MonthOption</formula>
    </cfRule>
  </conditionalFormatting>
  <conditionalFormatting sqref="B59:H59 B61:H61 B63:H63 B65:H65 B67:H67 B69:C69">
    <cfRule type="expression" dxfId="7" priority="21">
      <formula>MONTH(B59)&lt;&gt;Calendar5MonthOption</formula>
    </cfRule>
  </conditionalFormatting>
  <conditionalFormatting sqref="B73:H73 B75:H75 B77:H77 B79:H79 B81:H81 B83:C83">
    <cfRule type="expression" dxfId="6" priority="19">
      <formula>MONTH(B73)&lt;&gt;Calendar6MonthOption</formula>
    </cfRule>
  </conditionalFormatting>
  <conditionalFormatting sqref="B87:H87 B89:H89 B91:H91 B93:H93 B95:H95 B97:C97">
    <cfRule type="expression" dxfId="5" priority="17">
      <formula>MONTH(B87)&lt;&gt;Calendar7MonthOption</formula>
    </cfRule>
  </conditionalFormatting>
  <conditionalFormatting sqref="B101:H101 B103:H103 B105:H105 B107:H107 B109:H109 B111:C111">
    <cfRule type="expression" dxfId="4" priority="15">
      <formula>MONTH(B101)&lt;&gt;Calendar8MonthOption</formula>
    </cfRule>
  </conditionalFormatting>
  <conditionalFormatting sqref="B115:H115 B117:H117 B119:H119 B121:H121 B123:H123 B125:C125">
    <cfRule type="expression" dxfId="3" priority="13">
      <formula>MONTH(B115)&lt;&gt;Calendar9MonthOption</formula>
    </cfRule>
  </conditionalFormatting>
  <conditionalFormatting sqref="B129:H129 B131:H131 B133:H133 B135:H135 B137:H137 B139:C139">
    <cfRule type="expression" dxfId="2" priority="3">
      <formula>MONTH(B129)&lt;&gt;Calendar10MonthOption</formula>
    </cfRule>
  </conditionalFormatting>
  <conditionalFormatting sqref="B143:H143 B145:H145 B147:H147 B149:H149 B151:H151 B153:C153">
    <cfRule type="expression" dxfId="1" priority="2">
      <formula>MONTH(B143)&lt;&gt;Calendar11MonthOption</formula>
    </cfRule>
  </conditionalFormatting>
  <conditionalFormatting sqref="B157:H157 B159:H159 B161:H161 B163:H163 B165:H165 B167:C167">
    <cfRule type="expression" dxfId="0" priority="1">
      <formula>MONTH(B157)&lt;&gt;Calendar12MonthOption</formula>
    </cfRule>
  </conditionalFormatting>
  <dataValidations disablePrompts="1" xWindow="261" yWindow="449" count="14">
    <dataValidation type="list" errorStyle="warning" allowBlank="1" showInputMessage="1" showErrorMessage="1" error="목록에서 주 시작 요일을 선택합니다. 취소를 선택하고 Alt+아래쪽 화살표를 눌러 옵션을 표시한 다음, 아래쪽 화살표+Enter를 눌러 항목을 선택합니다." prompt="이 셀에서 주 시작 요일을 선택합니다. Alt+아래쪽 화살표를 눌러 드롭다운 목록을 연 다음 Enter 키를 눌러 항목을 선택합니다. 달력은 자동으로 업데이트됩니다." sqref="B2">
      <formula1>"일요일,월요일,화요일,수요일,목요일,금요일,토요일"</formula1>
    </dataValidation>
    <dataValidation type="list" errorStyle="warning" allowBlank="1" showInputMessage="1" showErrorMessage="1" error="목록에서 달력 시작 월을 선택합니다. 취소를 선택하고 Alt+아래쪽 화살표를 눌러 옵션을 표시한 다음 아래쪽 화살표+Enter를 눌러 항목을 선택합니다." prompt="이 셀에서 달력 시작 월을 선택합니다. Alt+아래쪽 화살표를 눌러 드롭다운 목록을 열고 Enter 키를 눌러 항목을 선택합니다." sqref="C1:E1">
      <formula1>"1월,2월,3월,4월,5월,6월,7월,8월,9월,10월,11월,12월"</formula1>
    </dataValidation>
    <dataValidation allowBlank="1" showInputMessage="1" prompt="이 통합 문서는 12개월 달력입니다. B1 셀에서 시작 연도를 입력한 다음 C1 셀에서 시작 월을 선택합니다. 달력은 다음 달로 자동으로 업데이트됩니다." sqref="A1"/>
    <dataValidation allowBlank="1" showInputMessage="1" showErrorMessage="1" prompt="이 셀에 연도를 입력합니다." sqref="B1"/>
    <dataValidation allowBlank="1" showInputMessage="1" prompt="자동으로 요일을 결정합니다. 요일을 변경하려면 B2 셀에서 새 주 시작 요일을 선택합니다." sqref="C2:H2 B16"/>
    <dataValidation allowBlank="1" showInputMessage="1" prompt="날짜" sqref="B3"/>
    <dataValidation allowBlank="1" showInputMessage="1" prompt="여기에 일별 메모를 입력합니다." sqref="B4"/>
    <dataValidation allowBlank="1" showInputMessage="1" prompt="달력 연도는 B1 셀에서 선택한 연도에 따라 자동으로 업데이트됩니다." sqref="B15"/>
    <dataValidation allowBlank="1" showInputMessage="1" prompt="달력 월은 C1 셀에서 선택한 월에 따라 자동으로 업데이트됩니다." sqref="C15:E15"/>
    <dataValidation allowBlank="1" showInputMessage="1" prompt="아래 셀에 월별 메모를 입력합니다." sqref="D13:H13"/>
    <dataValidation allowBlank="1" showInputMessage="1" prompt="이 셀에 월별 메모를 입력합니다." sqref="D14:H14"/>
    <dataValidation allowBlank="1" showInputMessage="1" showErrorMessage="1" prompt="달력 연도는 B1 셀에서 선택한 연도에 따라 자동으로 업데이트됩니다." sqref="B29 B43 B57 B71 B85 B99 B113 B127 B141 B155"/>
    <dataValidation allowBlank="1" showInputMessage="1" showErrorMessage="1" prompt="달력 월은 C1 셀에서 선택한 월에 따라 자동으로 업데이트됩니다." sqref="C141:E141 C29:E29 C43:E43 C57:E57 C71:E71 C85:E85 C99:E99 C113:E113 C127:E127 C155:E155"/>
    <dataValidation allowBlank="1" showInputMessage="1" showErrorMessage="1" prompt="자동으로 요일을 결정합니다. 요일을 변경하려면 B2 셀에서 새 주 시작 요일을 선택합니다." sqref="C16 D16 E16:H16 B30:H30 B44:H44 B58:H58 B72:H72 B86:H86 B100:H100 B114:H114 B128:H128 B142:H142 B156:H156"/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rowBreaks count="11" manualBreakCount="11">
    <brk id="14" min="1" max="8" man="1"/>
    <brk id="28" min="1" max="8" man="1"/>
    <brk id="42" min="1" max="8" man="1"/>
    <brk id="56" min="1" max="8" man="1"/>
    <brk id="70" min="1" max="8" man="1"/>
    <brk id="84" min="1" max="8" man="1"/>
    <brk id="98" min="1" max="8" man="1"/>
    <brk id="112" min="1" max="8" man="1"/>
    <brk id="126" min="1" max="8" man="1"/>
    <brk id="140" min="1" max="8" man="1"/>
    <brk id="154" min="1" max="8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62</vt:i4>
      </vt:variant>
    </vt:vector>
  </HeadingPairs>
  <TitlesOfParts>
    <vt:vector size="63" baseType="lpstr">
      <vt:lpstr>달력</vt:lpstr>
      <vt:lpstr>Calendar10Month</vt:lpstr>
      <vt:lpstr>Calendar10Year</vt:lpstr>
      <vt:lpstr>Calendar11Month</vt:lpstr>
      <vt:lpstr>Calendar11Year</vt:lpstr>
      <vt:lpstr>Calendar12Month</vt:lpstr>
      <vt:lpstr>Calendar12Year</vt:lpstr>
      <vt:lpstr>Calendar1Month</vt:lpstr>
      <vt:lpstr>Calendar1Year</vt:lpstr>
      <vt:lpstr>Calendar2Month</vt:lpstr>
      <vt:lpstr>Calendar2Year</vt:lpstr>
      <vt:lpstr>Calendar3Month</vt:lpstr>
      <vt:lpstr>Calendar3Year</vt:lpstr>
      <vt:lpstr>Calendar4Month</vt:lpstr>
      <vt:lpstr>Calendar4Year</vt:lpstr>
      <vt:lpstr>Calendar5Month</vt:lpstr>
      <vt:lpstr>Calendar5Year</vt:lpstr>
      <vt:lpstr>Calendar6Month</vt:lpstr>
      <vt:lpstr>Calendar6Year</vt:lpstr>
      <vt:lpstr>Calendar7Month</vt:lpstr>
      <vt:lpstr>Calendar7Year</vt:lpstr>
      <vt:lpstr>Calendar8Month</vt:lpstr>
      <vt:lpstr>Calendar8Year</vt:lpstr>
      <vt:lpstr>Calendar9Month</vt:lpstr>
      <vt:lpstr>Calendar9Year</vt:lpstr>
      <vt:lpstr>ColumnTitleRegion1..H12.1</vt:lpstr>
      <vt:lpstr>ColumnTitleRegion10..H54.1</vt:lpstr>
      <vt:lpstr>ColumnTitleRegion11..C56.1</vt:lpstr>
      <vt:lpstr>ColumnTitleRegion12..D56.1</vt:lpstr>
      <vt:lpstr>ColumnTitleRegion13..H68.1</vt:lpstr>
      <vt:lpstr>ColumnTitleRegion14..C70.1</vt:lpstr>
      <vt:lpstr>ColumnTitleRegion15..D70.1</vt:lpstr>
      <vt:lpstr>ColumnTitleRegion16..H82.1</vt:lpstr>
      <vt:lpstr>ColumnTitleRegion17..C84.1</vt:lpstr>
      <vt:lpstr>ColumnTitleRegion18..D84.1</vt:lpstr>
      <vt:lpstr>ColumnTitleRegion19..H96.1</vt:lpstr>
      <vt:lpstr>ColumnTitleRegion2..C14.1</vt:lpstr>
      <vt:lpstr>ColumnTitleRegion20..C98.1</vt:lpstr>
      <vt:lpstr>ColumnTitleRegion21..D98.1</vt:lpstr>
      <vt:lpstr>ColumnTitleRegion22..H110.1</vt:lpstr>
      <vt:lpstr>ColumnTitleRegion23..C112.1</vt:lpstr>
      <vt:lpstr>ColumnTitleRegion24..D112.1</vt:lpstr>
      <vt:lpstr>ColumnTitleRegion25..H124.1</vt:lpstr>
      <vt:lpstr>ColumnTitleRegion26..C126.1</vt:lpstr>
      <vt:lpstr>ColumnTitleRegion27..D126.1</vt:lpstr>
      <vt:lpstr>ColumnTitleRegion28..H138.1</vt:lpstr>
      <vt:lpstr>ColumnTitleRegion29..C140.1</vt:lpstr>
      <vt:lpstr>ColumnTitleRegion3..D14.1</vt:lpstr>
      <vt:lpstr>ColumnTitleRegion30..D140.1</vt:lpstr>
      <vt:lpstr>ColumnTitleRegion31..H152.1</vt:lpstr>
      <vt:lpstr>ColumnTitleRegion32..C154.1</vt:lpstr>
      <vt:lpstr>ColumnTitleRegion33..D154.1</vt:lpstr>
      <vt:lpstr>ColumnTitleRegion34..H166.1</vt:lpstr>
      <vt:lpstr>ColumnTitleRegion35..C168.1</vt:lpstr>
      <vt:lpstr>ColumnTitleRegion36..D168.1</vt:lpstr>
      <vt:lpstr>ColumnTitleRegion4..H26.1</vt:lpstr>
      <vt:lpstr>ColumnTitleRegion5..C28.1</vt:lpstr>
      <vt:lpstr>ColumnTitleRegion6..D28.1</vt:lpstr>
      <vt:lpstr>ColumnTitleRegion7..H40.1</vt:lpstr>
      <vt:lpstr>ColumnTitleRegion8..C42.1</vt:lpstr>
      <vt:lpstr>ColumnTitleRegion9..D42.1</vt:lpstr>
      <vt:lpstr>달력!Print_Area</vt:lpstr>
      <vt:lpstr>WeekStart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eden</dc:creator>
  <cp:lastModifiedBy>eden</cp:lastModifiedBy>
  <dcterms:created xsi:type="dcterms:W3CDTF">2018-02-18T23:49:08Z</dcterms:created>
  <dcterms:modified xsi:type="dcterms:W3CDTF">2022-04-30T13:48:54Z</dcterms:modified>
</cp:coreProperties>
</file>